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tabRatio="869" activeTab="2"/>
  </bookViews>
  <sheets>
    <sheet name="algemeen" sheetId="1" r:id="rId1"/>
    <sheet name="Inhoud" sheetId="2" r:id="rId2"/>
    <sheet name="Blad2" sheetId="3" r:id="rId3"/>
    <sheet name="jad balans" sheetId="4" r:id="rId4"/>
    <sheet name="jad resul" sheetId="5" r:id="rId5"/>
    <sheet name="Kasstroom" sheetId="6" r:id="rId6"/>
    <sheet name="Toelicht balans" sheetId="7" r:id="rId7"/>
    <sheet name="toelicht" sheetId="8" r:id="rId8"/>
    <sheet name="Blad1 (2)" sheetId="9" r:id="rId9"/>
  </sheets>
  <definedNames>
    <definedName name="_xlfn._FV" hidden="1">#NAME?</definedName>
    <definedName name="_xlnm.Print_Area" localSheetId="0">'algemeen'!$A$1:$J$56</definedName>
    <definedName name="_xlnm.Print_Area" localSheetId="8">'Blad1 (2)'!$A$1:$I$47</definedName>
    <definedName name="_xlnm.Print_Area" localSheetId="2">'Blad2'!$A$1:$A$29</definedName>
    <definedName name="_xlnm.Print_Area" localSheetId="3">'jad balans'!$A$1:$I$37</definedName>
    <definedName name="_xlnm.Print_Area" localSheetId="4">'jad resul'!$A$1:$G$50</definedName>
    <definedName name="_xlnm.Print_Area" localSheetId="5">'Kasstroom'!$A$1:$I$32</definedName>
    <definedName name="_xlnm.Print_Area" localSheetId="7">'toelicht'!$A$1:$F$32</definedName>
    <definedName name="_xlnm.Print_Area" localSheetId="6">'Toelicht balans'!$A$1:$J$41</definedName>
    <definedName name="_xlnm.Print_Titles" localSheetId="7">'toelicht'!$2:$2</definedName>
    <definedName name="_xlnm.Print_Titles" localSheetId="6">'Toelicht balans'!$2:$2</definedName>
  </definedNames>
  <calcPr fullCalcOnLoad="1"/>
</workbook>
</file>

<file path=xl/sharedStrings.xml><?xml version="1.0" encoding="utf-8"?>
<sst xmlns="http://schemas.openxmlformats.org/spreadsheetml/2006/main" count="203" uniqueCount="165">
  <si>
    <t>BATEN</t>
  </si>
  <si>
    <t>Baten uit eigen fondsenwerving</t>
  </si>
  <si>
    <t>Totaal</t>
  </si>
  <si>
    <t>Som der lasten</t>
  </si>
  <si>
    <t>Resultaat</t>
  </si>
  <si>
    <t>Resultaatbestemming</t>
  </si>
  <si>
    <t>Vastgelegd vermogen</t>
  </si>
  <si>
    <t>Bankkosten</t>
  </si>
  <si>
    <t>Jaarrekening</t>
  </si>
  <si>
    <t>ACTIVA</t>
  </si>
  <si>
    <t>PASSIVA</t>
  </si>
  <si>
    <t>(In % van baten uit eigen fondsenwerving)</t>
  </si>
  <si>
    <t>LASTEN</t>
  </si>
  <si>
    <t>Algemeen</t>
  </si>
  <si>
    <t>Drukwerkkosten</t>
  </si>
  <si>
    <t>Jaarverslag</t>
  </si>
  <si>
    <t>1 Algemeen</t>
  </si>
  <si>
    <t>Doelstelling</t>
  </si>
  <si>
    <t>volgt beschreven:</t>
  </si>
  <si>
    <t>(voorzitter)</t>
  </si>
  <si>
    <t>(secretaris)</t>
  </si>
  <si>
    <t>De heer J.Post</t>
  </si>
  <si>
    <t>(penningmeester)</t>
  </si>
  <si>
    <t>Kamer van Koophandel</t>
  </si>
  <si>
    <t>De stichting is ingeschreven in het Handelsregister van de Kamer van Koophandel en Fabrieken</t>
  </si>
  <si>
    <t>Richtlijn fondswervende instellingen</t>
  </si>
  <si>
    <t>richtlijn Verslaggeving Fondsenwervende Instellingen. Doel van deze richtlijn is inzicht te geven</t>
  </si>
  <si>
    <t>in de kosten van de organisatie en de besteding van de gelden in relatie tot het doel waarvoor</t>
  </si>
  <si>
    <t>die fondsen bijeengebracht zijn.</t>
  </si>
  <si>
    <t>Algemeen nut Beogende Instelling</t>
  </si>
  <si>
    <t>als Algemeen Nut Beogende Instelling (ANBI)</t>
  </si>
  <si>
    <t>Pagina</t>
  </si>
  <si>
    <t>Voorzitter</t>
  </si>
  <si>
    <t>Penningmeester</t>
  </si>
  <si>
    <t>Voorlichting</t>
  </si>
  <si>
    <t>Bestuurskosten,kantoorkosten en bankkosten</t>
  </si>
  <si>
    <t>3 kasstroom</t>
  </si>
  <si>
    <t>Begin liquide middelen</t>
  </si>
  <si>
    <t>Kosten eigen fondsenwerving</t>
  </si>
  <si>
    <t>Besteed aan doelstelling</t>
  </si>
  <si>
    <t xml:space="preserve">Beheer en administratie </t>
  </si>
  <si>
    <t>Operationele kasstroom</t>
  </si>
  <si>
    <t>Investeringskasstroom</t>
  </si>
  <si>
    <t>Financierings kasstroom</t>
  </si>
  <si>
    <t>Totaal kasstroom</t>
  </si>
  <si>
    <t xml:space="preserve">      5 Resultaatverantwoording</t>
  </si>
  <si>
    <t>5A GEVERS PER JAAR</t>
  </si>
  <si>
    <t>Resultaat verantwoording</t>
  </si>
  <si>
    <t>Samenstelling bestuur:</t>
  </si>
  <si>
    <t>De stichting staat niet ingeschreven bij een  fondwervende instelling maar houdt zich wel aan de</t>
  </si>
  <si>
    <t>Voorraad</t>
  </si>
  <si>
    <t>3E SCHULDEN KORTE TERMIJN</t>
  </si>
  <si>
    <t>Kosten stichting+rente</t>
  </si>
  <si>
    <t>EURO</t>
  </si>
  <si>
    <t>Werkelijk</t>
  </si>
  <si>
    <t>Som der baten</t>
  </si>
  <si>
    <t>Kosten eigen fondswerving</t>
  </si>
  <si>
    <t>Inhoudopgave</t>
  </si>
  <si>
    <t>Kantoorbenodigdheden</t>
  </si>
  <si>
    <t>Kasstroomoverzicht</t>
  </si>
  <si>
    <t>Liquide middelen</t>
  </si>
  <si>
    <t>Vorderingen</t>
  </si>
  <si>
    <t>Werving baten</t>
  </si>
  <si>
    <t>Totaal besteed aan doelstelling</t>
  </si>
  <si>
    <t>Beheer en administratie</t>
  </si>
  <si>
    <t>Toename cash flow</t>
  </si>
  <si>
    <t>LIQUIDE MIDDELEN</t>
  </si>
  <si>
    <t>BESTEMMINGSSRESERVE BEPAALD DOOR GIFTGEVERS</t>
  </si>
  <si>
    <t>BESTEED AAN DOELSTELLIN</t>
  </si>
  <si>
    <t>WERVING BATEN</t>
  </si>
  <si>
    <t>BEHEER EN ADMINISTRATIE</t>
  </si>
  <si>
    <t>KORTLOPENDE SCHULDEN</t>
  </si>
  <si>
    <t>Giften/Nieuwsbrieven</t>
  </si>
  <si>
    <t>Van de secretaris</t>
  </si>
  <si>
    <t xml:space="preserve">  </t>
  </si>
  <si>
    <t>Adres</t>
  </si>
  <si>
    <t>De stichting Platform Appél Kerk &amp; Israël is opgericht bij notariële akte op 03 april 2013</t>
  </si>
  <si>
    <t>Zij  is statutair gevestigd te Nieuw Vennep, gemeente Haarlemmermeer.</t>
  </si>
  <si>
    <t>De doelstelling en grondslag van de Stichting Platform Appél Kerk &amp; Israel  is als</t>
  </si>
  <si>
    <t xml:space="preserve">De stichting heeft als doel: het in en vanuit het grondvlak van de Protestanse Kerk in </t>
  </si>
  <si>
    <t>Nederland gestalte geven aan de kerkelijke opdracht tot onopgeefbare verbondenheid</t>
  </si>
  <si>
    <t xml:space="preserve">met het volk Israël, en het verrichten van a hetgeen met het vorenstaande verband houdt </t>
  </si>
  <si>
    <t>of daartoe bevordelijk kan zijn. Zij wil dat doen op een slagvaardige manier en in over-</t>
  </si>
  <si>
    <t>eenstemming  met de verwoording van deze opdracht genoemd in met name artikel 1</t>
  </si>
  <si>
    <t xml:space="preserve">van de kerkorde van de Protestanse Kerk in Nederland. Zulks zo lang en voor zover   </t>
  </si>
  <si>
    <t>deze opdracht (nog) niet door de Protestantse Raad voor Kerk en Israël binnen de</t>
  </si>
  <si>
    <t>Protestanse Kerk in Nederland wordt vervuld.</t>
  </si>
  <si>
    <t>Stichting Appél Kerk &amp; Israël</t>
  </si>
  <si>
    <t>Telefoon 0252-672257</t>
  </si>
  <si>
    <t>Amsterdam onder nummer 60407980</t>
  </si>
  <si>
    <t xml:space="preserve">Bestemmingsreserve </t>
  </si>
  <si>
    <t>Symposium</t>
  </si>
  <si>
    <t>Folders</t>
  </si>
  <si>
    <t>ING-Bank NL98INGB0009553726</t>
  </si>
  <si>
    <t>Nog te betalen bedragen</t>
  </si>
  <si>
    <t>Ontvangsten</t>
  </si>
  <si>
    <t>Kosten</t>
  </si>
  <si>
    <t>Syposium</t>
  </si>
  <si>
    <t>Reiskosten bestuur buitenland</t>
  </si>
  <si>
    <t>Reiskosten bestuur vrijwillegers</t>
  </si>
  <si>
    <t>E-mail info@appelkerkenisrael.nl</t>
  </si>
  <si>
    <t>WWW.appelkerkenisrael.nl</t>
  </si>
  <si>
    <t>Kinlozen 47</t>
  </si>
  <si>
    <t>2152 XB Nieuw Vennep</t>
  </si>
  <si>
    <t>De heer J.A. Vermeulen</t>
  </si>
  <si>
    <t xml:space="preserve">De stichting is per 01 april 2014 officieel door de belastingdienst ingeschreven in het register </t>
  </si>
  <si>
    <t>Ontvangsten porto</t>
  </si>
  <si>
    <t>Ontvangsten landelijke dag</t>
  </si>
  <si>
    <t>Portokosten</t>
  </si>
  <si>
    <t>Bestuurskosten</t>
  </si>
  <si>
    <t>J. Post</t>
  </si>
  <si>
    <t>Symposium+ Landelijkedag</t>
  </si>
  <si>
    <t>Giften + Folders + Porto</t>
  </si>
  <si>
    <t>AATAL</t>
  </si>
  <si>
    <t>JAAR</t>
  </si>
  <si>
    <t>(per 01 sept 2016)</t>
  </si>
  <si>
    <t>Toevoeging resp ontrekking aan bestemmingsreserve</t>
  </si>
  <si>
    <t>Mevrouw M. van de Beld</t>
  </si>
  <si>
    <t>Potokosten</t>
  </si>
  <si>
    <t>verdeling voorlich-ting  en beheer</t>
  </si>
  <si>
    <t>Voor u ligt het jaarverslag 2018 van de Stichting  Platform Appél Kerk &amp; Israél.</t>
  </si>
  <si>
    <t>Balans per 31 december 2018</t>
  </si>
  <si>
    <t>Staat van baten en lasten over 2018</t>
  </si>
  <si>
    <t>Toelichting op de balans per 31 december 2018</t>
  </si>
  <si>
    <t>Toelichting op de staat van baten en lasten over 2018</t>
  </si>
  <si>
    <t>Afdrachten aan stichtingen</t>
  </si>
  <si>
    <t>Vooruit ontvangen bedragen</t>
  </si>
  <si>
    <t>3 Toelichting op de balans 2018</t>
  </si>
  <si>
    <t>VOORUIT ONTVANGEN BEDRAGEN</t>
  </si>
  <si>
    <t>Ontvangesten van aanmeldingen voor de studiemiddag in januarie 2019</t>
  </si>
  <si>
    <t>aanmeldingen</t>
  </si>
  <si>
    <t>Saldo
01-01-18</t>
  </si>
  <si>
    <t>Gifte aan derde</t>
  </si>
  <si>
    <t>bankkosten 011018-311218</t>
  </si>
  <si>
    <t>Saldo
31-12-18</t>
  </si>
  <si>
    <t>4 Toelichting baten en lasten 2018</t>
  </si>
  <si>
    <t>Vastgesteld op 01 april 2018</t>
  </si>
  <si>
    <t>Jaarverslag 2018.</t>
  </si>
  <si>
    <t>In 2018 heeft de Stichting 8 x vergaderd.</t>
  </si>
  <si>
    <t>In chronologische volgorde hebben we ons met de volgende zaken beziggehouden:</t>
  </si>
  <si>
    <t>Op 23 april organiseerden wij onze jaarlijkse studiedag in conferentiecentrum De Schakel te Nijkerk.</t>
  </si>
  <si>
    <t>Het thema luidde: ‘MET JEZUS KRIJG JE ZIJN VOLK ERBIJ’</t>
  </si>
  <si>
    <t>Uit ons programma en uitnodiging voor deze dag citeren we graag het volgende:</t>
  </si>
  <si>
    <t xml:space="preserve">Deze zelfkritische vragen stelt de bekende Amerikaanse theoloog Paul van Buren (1924 – 1998) in zijn boek </t>
  </si>
  <si>
    <t xml:space="preserve">Op deze studiedag staat de indringende vraag van Paul van Buren centraal: </t>
  </si>
  <si>
    <t>Als sprekers mochten we uitnodigen:</t>
  </si>
  <si>
    <t>Drs. Kees de Vreugd</t>
  </si>
  <si>
    <t>We mochten ons verheugen op een zestigtal deelnemers.</t>
  </si>
  <si>
    <t>Als sprekers vonden we ds. Jan Offringa, dr. Marcus van Loopik van Joodse zijde en ds. Marja van den Beld, lid van het Appèl.</t>
  </si>
  <si>
    <t>Onze Nieuwsbrief verscheen dit jaar tweemaal.</t>
  </si>
  <si>
    <t>Van diverse mensen ontvingen we giften en één grote donatie.</t>
  </si>
  <si>
    <t>Hans Vermeulen (secr.)</t>
  </si>
  <si>
    <t>Met Kerk in Aktie hebben we gezocht naar een nieuw project in de plaats van Seeds of Hope. 
Evenals dit vorige project kunnen de kerken ook hieraan volop bijdragen.</t>
  </si>
  <si>
    <t>De organisatie heet Rossing Centre for Education en Dialogue, is gevestigd in Jeruzalem en staat onder leiding van 
rabbijn Sarah Bernstein.</t>
  </si>
  <si>
    <t>Het gaat om een organisatie die zich inzet om de relatie tussen Palestijnse kinderen en jongeren te verbeteren door 
middel van scholing en educatieve projecten. We ontwikkelden plannen voor fondswerving.</t>
  </si>
  <si>
    <t>Op verschillende momenten hebben we contact gehad met (vertegenwoordigers van) de Protestantse Raad voor Kerk
en Israël van de PKN. We praten bij over activiteiten die wij beide organiseren en proberen elkaars bijeenkomsten bij te wonen.</t>
  </si>
  <si>
    <t xml:space="preserve">Jezus is niet van de kerk, maar van Israël. Als kerk praten wij over Jezus alsof hij één van ons is, maar kennen wij 
hem eigenlijk wel? Heel zijn doen en denken, zijn leren en vieren waren Joods. Het goede nieuws dat hij bracht is het 
goede nieuws van Israël. Jezus volgen, zou dus de vraag moeten oproepen: wat heeft Israël te zeggen dat de kerk moet horen?  
In plaats daarvan heeft de kerk eeuwenlang in tegenstellingen gedacht: evangelie versus “wet”, Jezus versus de Farizeeën, 
de kerk tegenover Israël. Alsof Jezus los van Israël te begrijpen zou zijn. </t>
  </si>
  <si>
    <t xml:space="preserve">“A Christian Theology of the People Israel”. Weerslag van jarenlange intensieve dialoog met de rabbijnen van het 
Shalom Hartman Institute in Jeruzalem.  Hij ziet het als de plicht van de kerk om te luisteren naar het getuigenis 
van Israël over God. </t>
  </si>
  <si>
    <t xml:space="preserve">Zijn we bereid Jezus als Jood te ontmoeten, te midden van zijn volk, ook als dat de vanzelfsprekendheden in onze 
christelijke traditie ter discussie stelt?  </t>
  </si>
  <si>
    <t>Rabbijn Lody van de Kamp, onder meer lid van het curatorium van het Joods Studiecentrum in Leiden, lid van het 
Strategisch Netwerk “Radicalisatie en Polarisatie van de stad Amsterdam” en auteur van o.a. "Sara, het meisje dat 
op transport ging", "Weeskinderen", "Oorlogstranen", "Alleen", "Dagboek van een verdoofd rabbijn", "De Joodse slaaf".</t>
  </si>
  <si>
    <t>Kees de Vreugd studeerde theologie in Utrecht en Jeruzalem, is lid van het Platform Appèl Kerk en Israël, en 
eindredacteur van het tijdschrift “Israël en de Kerk”.</t>
  </si>
  <si>
    <t>In het najaar zijn de voorbereidingen gestart voor een gespreksmiddag die in januari 2019 werd gehouden naar aanleiding 
van een manifest van liberale theologen, die de kerkorde van de PKN willen aanpassen en geen aparte plaats meer 
willen opnemen voor de relatie met Israël, een van de fundamenten waarop de PKN is gestoeld.</t>
  </si>
  <si>
    <t xml:space="preserve">In het voorjaar zijn we begonnen met de voorbereidende vergaderingen over een bezoek van twee experts uit Israël, 
Jood en Palestijn later dit jaar. Doel: een hele week van lezingen, debatten en ontmoetingen met verschillende doelgroepen 
(kerk, politiek en studenten) over de normalisatie van betrekkingen tussen Joden en Palestijnen. In samenwerking met 
Chr.v.I. en CIDI. </t>
  </si>
  <si>
    <t>We hebben twee nieuwe jonge bestuursleden in ons bestuur mogen opnemen met het oog op verjonging van de 
achterban. We ontwikkelen plannen om jonge mensen meer te betrekken bij het werk van de relatie jodendom-christendom.</t>
  </si>
  <si>
    <t>De website moest worden aangepast ivm de nieuwe privacywetgeving. En deze moet regelmatig worden 
bijgehouden en van actuele informatie worden voorzien, zoals recensies van nieuwe boeken.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</si>
</sst>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mm/yy"/>
    <numFmt numFmtId="173" formatCode="_-* #,##0.0_-;_-* #,##0.0\-;_-* &quot;-&quot;??_-;_-@_-"/>
    <numFmt numFmtId="174" formatCode="_-* #,##0_-;_-* #,##0\-;_-* &quot;-&quot;??_-;_-@_-"/>
    <numFmt numFmtId="175" formatCode="[$-413]dddd\ d\ mmmm\ yyyy"/>
    <numFmt numFmtId="176" formatCode="dd/mm/yy;@"/>
    <numFmt numFmtId="177" formatCode="0.0%"/>
    <numFmt numFmtId="178" formatCode="#,##0.00_-"/>
    <numFmt numFmtId="179" formatCode="&quot;Ja&quot;;&quot;Ja&quot;;&quot;Nee&quot;"/>
    <numFmt numFmtId="180" formatCode="&quot;Waar&quot;;&quot;Waar&quot;;&quot;Niet waar&quot;"/>
    <numFmt numFmtId="181" formatCode="&quot;Aan&quot;;&quot;Aan&quot;;&quot;Uit&quot;"/>
    <numFmt numFmtId="182" formatCode="mmmm/yy"/>
    <numFmt numFmtId="183" formatCode="#,##0.0"/>
    <numFmt numFmtId="184" formatCode="#,##0.000"/>
    <numFmt numFmtId="185" formatCode="#,##0.0000"/>
    <numFmt numFmtId="186" formatCode="#,##0.00000"/>
    <numFmt numFmtId="187" formatCode="&quot;Waar&quot;;&quot;Waar&quot;;&quot;Onwaar&quot;"/>
    <numFmt numFmtId="188" formatCode="[$€-2]\ #.##000_);[Red]\([$€-2]\ #.##000\)"/>
    <numFmt numFmtId="189" formatCode="[$-413]mmmm/yy;@"/>
    <numFmt numFmtId="190" formatCode="[$-413]d\ mmmm\ yyyy;@"/>
    <numFmt numFmtId="191" formatCode="_-* #,##0.000_-;_-* #,##0.000\-;_-* &quot;-&quot;??_-;_-@_-"/>
  </numFmts>
  <fonts count="58">
    <font>
      <sz val="10"/>
      <name val="Arial"/>
      <family val="0"/>
    </font>
    <font>
      <b/>
      <sz val="10"/>
      <name val="Arial"/>
      <family val="2"/>
    </font>
    <font>
      <b/>
      <u val="single"/>
      <sz val="11"/>
      <name val="Arial"/>
      <family val="2"/>
    </font>
    <font>
      <b/>
      <u val="single"/>
      <sz val="10"/>
      <name val="Arial"/>
      <family val="2"/>
    </font>
    <font>
      <u val="single"/>
      <sz val="10"/>
      <color indexed="12"/>
      <name val="Arial"/>
      <family val="2"/>
    </font>
    <font>
      <u val="single"/>
      <sz val="10"/>
      <color indexed="36"/>
      <name val="Arial"/>
      <family val="2"/>
    </font>
    <font>
      <b/>
      <sz val="11"/>
      <name val="Arial"/>
      <family val="2"/>
    </font>
    <font>
      <sz val="10"/>
      <color indexed="9"/>
      <name val="Arial"/>
      <family val="2"/>
    </font>
    <font>
      <b/>
      <sz val="16"/>
      <name val="Arial"/>
      <family val="2"/>
    </font>
    <font>
      <sz val="8"/>
      <name val="Arial"/>
      <family val="2"/>
    </font>
    <font>
      <sz val="18"/>
      <name val="Arial"/>
      <family val="2"/>
    </font>
    <font>
      <b/>
      <sz val="18"/>
      <name val="Arial"/>
      <family val="2"/>
    </font>
    <font>
      <i/>
      <sz val="18"/>
      <name val="Arial"/>
      <family val="2"/>
    </font>
    <font>
      <sz val="18"/>
      <name val="Times New Roman"/>
      <family val="1"/>
    </font>
    <font>
      <sz val="12"/>
      <name val="Arial"/>
      <family val="2"/>
    </font>
    <font>
      <sz val="11"/>
      <name val="Arial"/>
      <family val="2"/>
    </font>
    <font>
      <i/>
      <sz val="11"/>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4"/>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8"/>
      <name val="Arial"/>
      <family val="2"/>
    </font>
    <font>
      <sz val="12"/>
      <color indexed="8"/>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000000"/>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5" fillId="0" borderId="0" applyNumberFormat="0" applyFill="0" applyBorder="0" applyAlignment="0" applyProtection="0"/>
    <xf numFmtId="0" fontId="44" fillId="28" borderId="0" applyNumberFormat="0" applyBorder="0" applyAlignment="0" applyProtection="0"/>
    <xf numFmtId="0" fontId="4" fillId="0" borderId="0" applyNumberFormat="0" applyFill="0" applyBorder="0" applyAlignment="0" applyProtection="0"/>
    <xf numFmtId="0" fontId="4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07">
    <xf numFmtId="0" fontId="0" fillId="0" borderId="0" xfId="0" applyAlignment="1">
      <alignment/>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horizontal="center"/>
    </xf>
    <xf numFmtId="0" fontId="3" fillId="33" borderId="0" xfId="0" applyFont="1" applyFill="1" applyAlignment="1">
      <alignment/>
    </xf>
    <xf numFmtId="3" fontId="0" fillId="33" borderId="0" xfId="0" applyNumberFormat="1" applyFill="1" applyAlignment="1">
      <alignment/>
    </xf>
    <xf numFmtId="0" fontId="1" fillId="33" borderId="0" xfId="0" applyFont="1" applyFill="1" applyBorder="1" applyAlignment="1">
      <alignment horizontal="right"/>
    </xf>
    <xf numFmtId="0" fontId="0" fillId="33" borderId="0" xfId="0" applyFill="1" applyBorder="1" applyAlignment="1">
      <alignment/>
    </xf>
    <xf numFmtId="0" fontId="1" fillId="33" borderId="0" xfId="0" applyFont="1" applyFill="1" applyBorder="1" applyAlignment="1">
      <alignment/>
    </xf>
    <xf numFmtId="0" fontId="0" fillId="33" borderId="0" xfId="0" applyFont="1" applyFill="1" applyAlignment="1">
      <alignment/>
    </xf>
    <xf numFmtId="3" fontId="1" fillId="33" borderId="0" xfId="0" applyNumberFormat="1" applyFont="1" applyFill="1" applyBorder="1" applyAlignment="1">
      <alignment/>
    </xf>
    <xf numFmtId="0" fontId="2" fillId="33" borderId="0" xfId="0" applyFont="1" applyFill="1" applyAlignment="1">
      <alignment/>
    </xf>
    <xf numFmtId="3" fontId="1" fillId="33" borderId="10" xfId="0" applyNumberFormat="1" applyFont="1" applyFill="1" applyBorder="1" applyAlignment="1">
      <alignment/>
    </xf>
    <xf numFmtId="0" fontId="6" fillId="33" borderId="0" xfId="0" applyFont="1" applyFill="1" applyAlignment="1">
      <alignment/>
    </xf>
    <xf numFmtId="0" fontId="6" fillId="33" borderId="0" xfId="0" applyFont="1" applyFill="1" applyAlignment="1">
      <alignment horizontal="center"/>
    </xf>
    <xf numFmtId="0" fontId="7" fillId="33" borderId="0" xfId="0" applyFont="1" applyFill="1" applyAlignment="1">
      <alignment/>
    </xf>
    <xf numFmtId="0" fontId="0" fillId="33" borderId="0" xfId="0" applyFill="1" applyBorder="1" applyAlignment="1">
      <alignment wrapText="1"/>
    </xf>
    <xf numFmtId="174" fontId="0" fillId="33" borderId="0" xfId="46" applyNumberFormat="1" applyFont="1" applyFill="1" applyBorder="1" applyAlignment="1">
      <alignment/>
    </xf>
    <xf numFmtId="3" fontId="1" fillId="33" borderId="0" xfId="0" applyNumberFormat="1" applyFont="1" applyFill="1" applyAlignment="1">
      <alignment/>
    </xf>
    <xf numFmtId="174" fontId="0" fillId="33" borderId="0" xfId="46" applyNumberFormat="1" applyFont="1" applyFill="1" applyAlignment="1">
      <alignment/>
    </xf>
    <xf numFmtId="174" fontId="1" fillId="33" borderId="10" xfId="46" applyNumberFormat="1" applyFont="1" applyFill="1" applyBorder="1" applyAlignment="1">
      <alignment/>
    </xf>
    <xf numFmtId="174" fontId="1" fillId="33" borderId="0" xfId="46" applyNumberFormat="1" applyFont="1" applyFill="1" applyAlignment="1">
      <alignment/>
    </xf>
    <xf numFmtId="0" fontId="0" fillId="33" borderId="0" xfId="0" applyFont="1" applyFill="1" applyBorder="1" applyAlignment="1">
      <alignment/>
    </xf>
    <xf numFmtId="174" fontId="1" fillId="33" borderId="0" xfId="46" applyNumberFormat="1" applyFont="1" applyFill="1" applyBorder="1" applyAlignment="1">
      <alignment/>
    </xf>
    <xf numFmtId="0" fontId="0" fillId="33" borderId="11" xfId="0" applyFill="1" applyBorder="1" applyAlignment="1">
      <alignment/>
    </xf>
    <xf numFmtId="0" fontId="6" fillId="33" borderId="11" xfId="0" applyFont="1" applyFill="1" applyBorder="1" applyAlignment="1">
      <alignment horizontal="center"/>
    </xf>
    <xf numFmtId="0" fontId="0" fillId="33" borderId="12" xfId="0" applyFill="1" applyBorder="1" applyAlignment="1">
      <alignment/>
    </xf>
    <xf numFmtId="0" fontId="6" fillId="33" borderId="0" xfId="0" applyFont="1" applyFill="1" applyBorder="1" applyAlignment="1">
      <alignment horizontal="center"/>
    </xf>
    <xf numFmtId="174" fontId="0" fillId="33" borderId="0" xfId="46" applyNumberFormat="1" applyFont="1" applyFill="1" applyBorder="1" applyAlignment="1">
      <alignment horizontal="right"/>
    </xf>
    <xf numFmtId="174" fontId="1" fillId="33" borderId="10" xfId="0" applyNumberFormat="1" applyFont="1" applyFill="1" applyBorder="1" applyAlignment="1">
      <alignment/>
    </xf>
    <xf numFmtId="174" fontId="0" fillId="33" borderId="0" xfId="0" applyNumberFormat="1" applyFill="1" applyBorder="1" applyAlignment="1">
      <alignment/>
    </xf>
    <xf numFmtId="174" fontId="0" fillId="33" borderId="0" xfId="0" applyNumberFormat="1" applyFill="1" applyAlignment="1">
      <alignment/>
    </xf>
    <xf numFmtId="174" fontId="1" fillId="33" borderId="0" xfId="0" applyNumberFormat="1" applyFont="1" applyFill="1" applyAlignment="1">
      <alignment/>
    </xf>
    <xf numFmtId="0" fontId="1" fillId="33" borderId="0" xfId="0" applyFont="1" applyFill="1" applyAlignment="1">
      <alignment horizontal="left"/>
    </xf>
    <xf numFmtId="178" fontId="0" fillId="33" borderId="0" xfId="0" applyNumberFormat="1" applyFill="1" applyAlignment="1">
      <alignment/>
    </xf>
    <xf numFmtId="178" fontId="1" fillId="33" borderId="0" xfId="0" applyNumberFormat="1" applyFont="1" applyFill="1" applyAlignment="1">
      <alignment/>
    </xf>
    <xf numFmtId="0" fontId="3" fillId="33" borderId="0" xfId="0" applyFont="1" applyFill="1" applyBorder="1" applyAlignment="1">
      <alignment/>
    </xf>
    <xf numFmtId="0" fontId="0" fillId="33" borderId="0" xfId="0" applyFont="1" applyFill="1" applyAlignment="1">
      <alignment horizontal="left"/>
    </xf>
    <xf numFmtId="0" fontId="2" fillId="33" borderId="0" xfId="0" applyFont="1" applyFill="1" applyBorder="1" applyAlignment="1">
      <alignment/>
    </xf>
    <xf numFmtId="0" fontId="0" fillId="33" borderId="0" xfId="0" applyFill="1" applyBorder="1" applyAlignment="1">
      <alignment horizontal="center"/>
    </xf>
    <xf numFmtId="3" fontId="0" fillId="33" borderId="0" xfId="0" applyNumberFormat="1" applyFill="1" applyBorder="1" applyAlignment="1">
      <alignment/>
    </xf>
    <xf numFmtId="0" fontId="1" fillId="33" borderId="0" xfId="0" applyFont="1" applyFill="1" applyBorder="1" applyAlignment="1">
      <alignment horizontal="left"/>
    </xf>
    <xf numFmtId="174" fontId="0" fillId="33" borderId="12" xfId="46" applyNumberFormat="1" applyFill="1" applyBorder="1" applyAlignment="1">
      <alignment/>
    </xf>
    <xf numFmtId="174" fontId="0" fillId="33" borderId="0" xfId="46" applyNumberFormat="1" applyFill="1" applyBorder="1" applyAlignment="1">
      <alignment/>
    </xf>
    <xf numFmtId="0" fontId="1" fillId="33" borderId="0" xfId="0" applyFont="1" applyFill="1" applyAlignment="1">
      <alignment horizontal="right"/>
    </xf>
    <xf numFmtId="174" fontId="0" fillId="33" borderId="0" xfId="46" applyNumberFormat="1" applyFont="1" applyFill="1" applyBorder="1" applyAlignment="1">
      <alignment/>
    </xf>
    <xf numFmtId="10" fontId="1" fillId="33" borderId="0" xfId="55" applyNumberFormat="1"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3" fontId="0" fillId="33" borderId="0" xfId="46" applyNumberFormat="1" applyFont="1" applyFill="1" applyBorder="1" applyAlignment="1">
      <alignment/>
    </xf>
    <xf numFmtId="174" fontId="0" fillId="33" borderId="0" xfId="46" applyNumberFormat="1" applyFont="1" applyFill="1" applyBorder="1" applyAlignment="1">
      <alignment/>
    </xf>
    <xf numFmtId="174" fontId="0" fillId="33" borderId="0" xfId="46" applyNumberFormat="1" applyFill="1" applyAlignment="1">
      <alignment/>
    </xf>
    <xf numFmtId="174" fontId="1" fillId="33" borderId="0" xfId="0" applyNumberFormat="1" applyFont="1" applyFill="1" applyBorder="1" applyAlignment="1">
      <alignment/>
    </xf>
    <xf numFmtId="0" fontId="1" fillId="33" borderId="11" xfId="0" applyFont="1" applyFill="1" applyBorder="1" applyAlignment="1">
      <alignment horizontal="center"/>
    </xf>
    <xf numFmtId="0" fontId="6" fillId="33" borderId="0" xfId="0" applyFont="1" applyFill="1" applyBorder="1" applyAlignment="1">
      <alignment/>
    </xf>
    <xf numFmtId="0" fontId="6" fillId="33" borderId="0" xfId="0" applyFont="1" applyFill="1" applyBorder="1" applyAlignment="1">
      <alignment horizontal="right"/>
    </xf>
    <xf numFmtId="3" fontId="6" fillId="33" borderId="0" xfId="0" applyNumberFormat="1" applyFont="1" applyFill="1" applyBorder="1" applyAlignment="1">
      <alignment/>
    </xf>
    <xf numFmtId="3" fontId="1" fillId="33" borderId="0" xfId="0" applyNumberFormat="1" applyFont="1" applyFill="1" applyBorder="1" applyAlignment="1">
      <alignment horizontal="center" wrapText="1"/>
    </xf>
    <xf numFmtId="0" fontId="1" fillId="33" borderId="0" xfId="0" applyFont="1" applyFill="1" applyBorder="1" applyAlignment="1">
      <alignment horizontal="center" wrapText="1"/>
    </xf>
    <xf numFmtId="178" fontId="0" fillId="33" borderId="0" xfId="0" applyNumberFormat="1" applyFill="1" applyBorder="1" applyAlignment="1">
      <alignment/>
    </xf>
    <xf numFmtId="0" fontId="1" fillId="33" borderId="0" xfId="0" applyFont="1" applyFill="1" applyBorder="1" applyAlignment="1">
      <alignment horizontal="center"/>
    </xf>
    <xf numFmtId="3" fontId="1" fillId="33" borderId="0" xfId="46" applyNumberFormat="1" applyFont="1" applyFill="1" applyBorder="1" applyAlignment="1">
      <alignment/>
    </xf>
    <xf numFmtId="174" fontId="0" fillId="33" borderId="13" xfId="46" applyNumberFormat="1" applyFont="1" applyFill="1" applyBorder="1" applyAlignment="1">
      <alignment/>
    </xf>
    <xf numFmtId="174" fontId="0" fillId="33" borderId="10" xfId="46" applyNumberFormat="1" applyFont="1" applyFill="1" applyBorder="1" applyAlignment="1">
      <alignment/>
    </xf>
    <xf numFmtId="177" fontId="1" fillId="33" borderId="14" xfId="55" applyNumberFormat="1" applyFont="1" applyFill="1" applyBorder="1" applyAlignment="1">
      <alignment horizontal="center"/>
    </xf>
    <xf numFmtId="2" fontId="1" fillId="33" borderId="0" xfId="0" applyNumberFormat="1" applyFont="1" applyFill="1" applyAlignment="1">
      <alignment/>
    </xf>
    <xf numFmtId="174" fontId="0" fillId="33" borderId="14" xfId="46" applyNumberFormat="1" applyFont="1" applyFill="1" applyBorder="1" applyAlignment="1">
      <alignment/>
    </xf>
    <xf numFmtId="174" fontId="0" fillId="33" borderId="15" xfId="0" applyNumberFormat="1" applyFill="1" applyBorder="1" applyAlignment="1">
      <alignment/>
    </xf>
    <xf numFmtId="0" fontId="0" fillId="33" borderId="0" xfId="0" applyFont="1" applyFill="1" applyBorder="1" applyAlignment="1">
      <alignment/>
    </xf>
    <xf numFmtId="0" fontId="1" fillId="33" borderId="12" xfId="0" applyFont="1" applyFill="1" applyBorder="1" applyAlignment="1">
      <alignment horizontal="center"/>
    </xf>
    <xf numFmtId="0" fontId="0" fillId="33" borderId="12" xfId="0" applyFill="1" applyBorder="1" applyAlignment="1">
      <alignment horizontal="center"/>
    </xf>
    <xf numFmtId="0" fontId="0" fillId="33" borderId="0" xfId="0" applyFont="1" applyFill="1" applyBorder="1" applyAlignment="1">
      <alignment/>
    </xf>
    <xf numFmtId="0" fontId="0" fillId="33" borderId="0" xfId="0" applyFont="1" applyFill="1" applyAlignment="1">
      <alignment/>
    </xf>
    <xf numFmtId="0" fontId="0" fillId="0" borderId="0" xfId="0" applyFont="1" applyAlignment="1">
      <alignment/>
    </xf>
    <xf numFmtId="0" fontId="4" fillId="33" borderId="0" xfId="44" applyFill="1" applyAlignment="1" applyProtection="1">
      <alignment/>
      <protection/>
    </xf>
    <xf numFmtId="0" fontId="0" fillId="33" borderId="0" xfId="0" applyFont="1" applyFill="1" applyAlignment="1">
      <alignment/>
    </xf>
    <xf numFmtId="0" fontId="10" fillId="33" borderId="0" xfId="0" applyFont="1" applyFill="1" applyAlignment="1">
      <alignment/>
    </xf>
    <xf numFmtId="0" fontId="11" fillId="34" borderId="0" xfId="0" applyFont="1" applyFill="1" applyAlignment="1">
      <alignment horizontal="left" indent="21"/>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15" fontId="12" fillId="0" borderId="0" xfId="0" applyNumberFormat="1" applyFont="1" applyAlignment="1">
      <alignment horizontal="left" vertical="center"/>
    </xf>
    <xf numFmtId="0" fontId="13" fillId="0" borderId="0" xfId="0" applyFont="1" applyAlignment="1">
      <alignment vertical="center"/>
    </xf>
    <xf numFmtId="0" fontId="13" fillId="0" borderId="0" xfId="0" applyFont="1" applyAlignment="1">
      <alignment/>
    </xf>
    <xf numFmtId="174" fontId="6" fillId="33" borderId="0" xfId="46" applyNumberFormat="1" applyFont="1" applyFill="1" applyBorder="1" applyAlignment="1">
      <alignment horizontal="center"/>
    </xf>
    <xf numFmtId="174" fontId="1" fillId="33" borderId="11" xfId="46" applyNumberFormat="1" applyFont="1" applyFill="1" applyBorder="1" applyAlignment="1">
      <alignment horizontal="center"/>
    </xf>
    <xf numFmtId="174" fontId="0" fillId="33" borderId="15" xfId="46" applyNumberFormat="1" applyFont="1" applyFill="1" applyBorder="1" applyAlignment="1">
      <alignment/>
    </xf>
    <xf numFmtId="171" fontId="0" fillId="33" borderId="0" xfId="46" applyFont="1" applyFill="1" applyAlignment="1">
      <alignment/>
    </xf>
    <xf numFmtId="0" fontId="14" fillId="33" borderId="0" xfId="0" applyFont="1" applyFill="1" applyAlignment="1">
      <alignment/>
    </xf>
    <xf numFmtId="0" fontId="14" fillId="0" borderId="0" xfId="0" applyFont="1" applyAlignment="1">
      <alignment/>
    </xf>
    <xf numFmtId="0" fontId="3" fillId="33" borderId="0" xfId="0" applyFont="1" applyFill="1" applyAlignment="1">
      <alignment horizontal="right"/>
    </xf>
    <xf numFmtId="171" fontId="1" fillId="33" borderId="10" xfId="46" applyFont="1" applyFill="1" applyBorder="1" applyAlignment="1">
      <alignment/>
    </xf>
    <xf numFmtId="0" fontId="1" fillId="33" borderId="13" xfId="0" applyFont="1" applyFill="1" applyBorder="1" applyAlignment="1">
      <alignment horizontal="center" wrapText="1"/>
    </xf>
    <xf numFmtId="3" fontId="1" fillId="33" borderId="13" xfId="0" applyNumberFormat="1" applyFont="1" applyFill="1" applyBorder="1" applyAlignment="1">
      <alignment horizontal="center" wrapText="1"/>
    </xf>
    <xf numFmtId="174" fontId="6" fillId="33" borderId="0" xfId="46" applyNumberFormat="1" applyFont="1" applyFill="1" applyAlignment="1">
      <alignment/>
    </xf>
    <xf numFmtId="174" fontId="1" fillId="33" borderId="13" xfId="46" applyNumberFormat="1" applyFont="1" applyFill="1" applyBorder="1" applyAlignment="1">
      <alignment horizontal="center" wrapText="1"/>
    </xf>
    <xf numFmtId="174" fontId="0" fillId="33" borderId="12" xfId="46" applyNumberFormat="1" applyFont="1" applyFill="1" applyBorder="1" applyAlignment="1">
      <alignment/>
    </xf>
    <xf numFmtId="174" fontId="1" fillId="33" borderId="12" xfId="46" applyNumberFormat="1" applyFont="1" applyFill="1" applyBorder="1" applyAlignment="1">
      <alignment/>
    </xf>
    <xf numFmtId="171" fontId="0" fillId="33" borderId="0" xfId="46" applyNumberFormat="1" applyFont="1" applyFill="1" applyBorder="1" applyAlignment="1">
      <alignment/>
    </xf>
    <xf numFmtId="191" fontId="0" fillId="33" borderId="0" xfId="46" applyNumberFormat="1" applyFont="1" applyFill="1" applyBorder="1" applyAlignment="1">
      <alignment/>
    </xf>
    <xf numFmtId="0" fontId="1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56" fillId="0" borderId="0" xfId="0" applyFont="1" applyAlignment="1">
      <alignment vertical="center" wrapText="1"/>
    </xf>
    <xf numFmtId="0" fontId="8"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400" b="0" i="0" u="none" baseline="0">
              <a:solidFill>
                <a:srgbClr val="333333"/>
              </a:solidFill>
            </a:defRPr>
          </a:pPr>
        </a:p>
      </c:txPr>
    </c:title>
    <c:view3D>
      <c:rotX val="15"/>
      <c:hPercent val="14"/>
      <c:rotY val="20"/>
      <c:depthPercent val="100"/>
      <c:rAngAx val="1"/>
    </c:view3D>
    <c:plotArea>
      <c:layout>
        <c:manualLayout>
          <c:xMode val="edge"/>
          <c:yMode val="edge"/>
          <c:x val="0.021"/>
          <c:y val="0.271"/>
          <c:w val="0.95525"/>
          <c:h val="0.66375"/>
        </c:manualLayout>
      </c:layout>
      <c:bar3DChart>
        <c:barDir val="col"/>
        <c:grouping val="standard"/>
        <c:varyColors val="0"/>
        <c:ser>
          <c:idx val="0"/>
          <c:order val="0"/>
          <c:tx>
            <c:strRef>
              <c:f>'Blad1 (2)'!$B$11</c:f>
              <c:strCache>
                <c:ptCount val="1"/>
                <c:pt idx="0">
                  <c:v>AATAL</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'Blad1 (2)'!$A$12:$A$16</c:f>
              <c:numCache/>
            </c:numRef>
          </c:cat>
          <c:val>
            <c:numRef>
              <c:f>'Blad1 (2)'!$B$12:$B$16</c:f>
              <c:numCache/>
            </c:numRef>
          </c:val>
          <c:shape val="box"/>
        </c:ser>
        <c:shape val="box"/>
        <c:axId val="57787232"/>
        <c:axId val="50323041"/>
        <c:axId val="50254186"/>
      </c:bar3DChart>
      <c:catAx>
        <c:axId val="5778723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323041"/>
        <c:crosses val="autoZero"/>
        <c:auto val="1"/>
        <c:lblOffset val="100"/>
        <c:tickLblSkip val="1"/>
        <c:noMultiLvlLbl val="0"/>
      </c:catAx>
      <c:valAx>
        <c:axId val="503230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7787232"/>
        <c:crossesAt val="1"/>
        <c:crossBetween val="between"/>
        <c:dispUnits/>
      </c:valAx>
      <c:serAx>
        <c:axId val="5025418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323041"/>
        <c:crosses val="autoZero"/>
        <c:tickLblSkip val="1"/>
        <c:tickMarkSkip val="1"/>
      </c:ser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19050</xdr:rowOff>
    </xdr:from>
    <xdr:to>
      <xdr:col>7</xdr:col>
      <xdr:colOff>219075</xdr:colOff>
      <xdr:row>29</xdr:row>
      <xdr:rowOff>47625</xdr:rowOff>
    </xdr:to>
    <xdr:graphicFrame>
      <xdr:nvGraphicFramePr>
        <xdr:cNvPr id="1" name="Grafiek 2"/>
        <xdr:cNvGraphicFramePr/>
      </xdr:nvGraphicFramePr>
      <xdr:xfrm>
        <a:off x="85725" y="3305175"/>
        <a:ext cx="4467225" cy="1647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elkerkenisrael.n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G55"/>
  <sheetViews>
    <sheetView zoomScalePageLayoutView="0" workbookViewId="0" topLeftCell="A35">
      <selection activeCell="H11" sqref="H11"/>
    </sheetView>
  </sheetViews>
  <sheetFormatPr defaultColWidth="9.28125" defaultRowHeight="12.75"/>
  <cols>
    <col min="1" max="1" width="1.421875" style="1" customWidth="1"/>
    <col min="2" max="16384" width="9.28125" style="1" customWidth="1"/>
  </cols>
  <sheetData>
    <row r="3" ht="15">
      <c r="B3" s="38" t="s">
        <v>16</v>
      </c>
    </row>
    <row r="6" ht="12.75">
      <c r="B6" s="9" t="s">
        <v>120</v>
      </c>
    </row>
    <row r="8" ht="12.75">
      <c r="B8" s="72" t="s">
        <v>76</v>
      </c>
    </row>
    <row r="9" ht="12.75">
      <c r="B9" s="72" t="s">
        <v>77</v>
      </c>
    </row>
    <row r="11" ht="12.75">
      <c r="B11" s="2" t="s">
        <v>17</v>
      </c>
    </row>
    <row r="13" ht="12.75">
      <c r="B13" s="72" t="s">
        <v>78</v>
      </c>
    </row>
    <row r="14" ht="12.75">
      <c r="B14" s="1" t="s">
        <v>18</v>
      </c>
    </row>
    <row r="16" ht="12.75">
      <c r="B16" s="73" t="s">
        <v>79</v>
      </c>
    </row>
    <row r="17" ht="12.75">
      <c r="B17" s="72" t="s">
        <v>80</v>
      </c>
    </row>
    <row r="18" ht="12.75">
      <c r="B18" s="72" t="s">
        <v>81</v>
      </c>
    </row>
    <row r="19" ht="12.75">
      <c r="B19" s="72" t="s">
        <v>82</v>
      </c>
    </row>
    <row r="20" ht="12.75">
      <c r="B20" s="72" t="s">
        <v>83</v>
      </c>
    </row>
    <row r="21" ht="12.75">
      <c r="B21" s="72" t="s">
        <v>84</v>
      </c>
    </row>
    <row r="22" ht="12.75">
      <c r="B22" s="72" t="s">
        <v>85</v>
      </c>
    </row>
    <row r="23" ht="12.75">
      <c r="B23" s="72" t="s">
        <v>86</v>
      </c>
    </row>
    <row r="24" ht="12.75">
      <c r="B24" s="72"/>
    </row>
    <row r="26" ht="12.75">
      <c r="B26" s="2" t="s">
        <v>48</v>
      </c>
    </row>
    <row r="27" ht="12.75">
      <c r="B27" s="72" t="s">
        <v>115</v>
      </c>
    </row>
    <row r="29" spans="2:6" ht="12.75">
      <c r="B29" s="72" t="s">
        <v>117</v>
      </c>
      <c r="F29" s="1" t="s">
        <v>19</v>
      </c>
    </row>
    <row r="30" spans="2:6" ht="12.75">
      <c r="B30" s="72" t="s">
        <v>104</v>
      </c>
      <c r="F30" s="1" t="s">
        <v>20</v>
      </c>
    </row>
    <row r="31" spans="2:6" ht="12.75">
      <c r="B31" s="1" t="s">
        <v>21</v>
      </c>
      <c r="F31" s="1" t="s">
        <v>22</v>
      </c>
    </row>
    <row r="32" ht="12.75">
      <c r="B32" s="72"/>
    </row>
    <row r="34" ht="12.75">
      <c r="B34" s="2" t="s">
        <v>75</v>
      </c>
    </row>
    <row r="36" spans="2:7" ht="12.75">
      <c r="B36" s="72" t="s">
        <v>87</v>
      </c>
      <c r="G36" s="72" t="s">
        <v>88</v>
      </c>
    </row>
    <row r="37" spans="2:7" ht="12.75">
      <c r="B37" s="72" t="s">
        <v>102</v>
      </c>
      <c r="G37" s="72" t="s">
        <v>100</v>
      </c>
    </row>
    <row r="38" spans="2:7" ht="12.75">
      <c r="B38" s="72" t="s">
        <v>103</v>
      </c>
      <c r="G38" s="74" t="s">
        <v>101</v>
      </c>
    </row>
    <row r="40" ht="12.75">
      <c r="B40" s="2" t="s">
        <v>23</v>
      </c>
    </row>
    <row r="42" ht="12.75">
      <c r="B42" s="1" t="s">
        <v>24</v>
      </c>
    </row>
    <row r="43" ht="13.5" customHeight="1">
      <c r="B43" s="72" t="s">
        <v>89</v>
      </c>
    </row>
    <row r="45" ht="12.75">
      <c r="B45" s="2" t="s">
        <v>25</v>
      </c>
    </row>
    <row r="47" ht="12.75">
      <c r="B47" s="1" t="s">
        <v>49</v>
      </c>
    </row>
    <row r="48" ht="12.75">
      <c r="B48" s="1" t="s">
        <v>26</v>
      </c>
    </row>
    <row r="49" ht="12.75">
      <c r="B49" s="1" t="s">
        <v>27</v>
      </c>
    </row>
    <row r="50" ht="12.75">
      <c r="B50" s="1" t="s">
        <v>28</v>
      </c>
    </row>
    <row r="52" ht="12.75">
      <c r="B52" s="2" t="s">
        <v>29</v>
      </c>
    </row>
    <row r="54" ht="12.75">
      <c r="B54" s="1" t="s">
        <v>105</v>
      </c>
    </row>
    <row r="55" ht="12.75">
      <c r="B55" s="1" t="s">
        <v>30</v>
      </c>
    </row>
  </sheetData>
  <sheetProtection/>
  <hyperlinks>
    <hyperlink ref="G38" r:id="rId1" display="WWW.appelkerkenisrael.nl"/>
  </hyperlink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&amp;R&amp;"Arial,Cursief"&amp;9Stichting 
 Appél Kerk en Israël 
Jaarverslag 2018
</oddHeader>
    <oddFooter>&amp;R
1
</oddFooter>
  </headerFooter>
</worksheet>
</file>

<file path=xl/worksheets/sheet2.xml><?xml version="1.0" encoding="utf-8"?>
<worksheet xmlns="http://schemas.openxmlformats.org/spreadsheetml/2006/main" xmlns:r="http://schemas.openxmlformats.org/officeDocument/2006/relationships">
  <dimension ref="B7:G23"/>
  <sheetViews>
    <sheetView zoomScalePageLayoutView="0" workbookViewId="0" topLeftCell="A1">
      <selection activeCell="B23" sqref="B23"/>
    </sheetView>
  </sheetViews>
  <sheetFormatPr defaultColWidth="9.28125" defaultRowHeight="12.75"/>
  <cols>
    <col min="1" max="16384" width="9.28125" style="7" customWidth="1"/>
  </cols>
  <sheetData>
    <row r="7" ht="15">
      <c r="B7" s="38" t="s">
        <v>57</v>
      </c>
    </row>
    <row r="9" spans="2:7" ht="12.75">
      <c r="B9" s="8" t="s">
        <v>15</v>
      </c>
      <c r="G9" s="7" t="s">
        <v>31</v>
      </c>
    </row>
    <row r="11" spans="2:7" ht="12.75">
      <c r="B11" s="7" t="s">
        <v>13</v>
      </c>
      <c r="G11" s="39">
        <v>1</v>
      </c>
    </row>
    <row r="12" spans="2:7" ht="12.75">
      <c r="B12" s="68" t="s">
        <v>73</v>
      </c>
      <c r="C12" s="22"/>
      <c r="G12" s="39">
        <v>2</v>
      </c>
    </row>
    <row r="16" ht="12.75">
      <c r="B16" s="8" t="s">
        <v>8</v>
      </c>
    </row>
    <row r="18" spans="2:7" ht="12.75">
      <c r="B18" s="7" t="s">
        <v>121</v>
      </c>
      <c r="G18" s="39">
        <v>3</v>
      </c>
    </row>
    <row r="19" spans="2:7" ht="12.75">
      <c r="B19" s="7" t="s">
        <v>122</v>
      </c>
      <c r="G19" s="39">
        <v>4</v>
      </c>
    </row>
    <row r="20" spans="2:7" ht="12.75">
      <c r="B20" s="7" t="s">
        <v>59</v>
      </c>
      <c r="G20" s="39">
        <v>5</v>
      </c>
    </row>
    <row r="21" spans="2:7" ht="12.75">
      <c r="B21" s="7" t="s">
        <v>123</v>
      </c>
      <c r="G21" s="39">
        <v>6</v>
      </c>
    </row>
    <row r="22" spans="2:7" ht="12.75">
      <c r="B22" s="7" t="s">
        <v>124</v>
      </c>
      <c r="G22" s="39">
        <v>7</v>
      </c>
    </row>
    <row r="23" spans="2:7" ht="12.75">
      <c r="B23" s="7" t="s">
        <v>47</v>
      </c>
      <c r="G23" s="39">
        <v>8</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&amp;R&amp;"Arial,Cursief"&amp;9Stichting 
 Appél Kerk en Israël 
Jaarverslag 2018
</oddHeader>
  </headerFooter>
</worksheet>
</file>

<file path=xl/worksheets/sheet3.xml><?xml version="1.0" encoding="utf-8"?>
<worksheet xmlns="http://schemas.openxmlformats.org/spreadsheetml/2006/main" xmlns:r="http://schemas.openxmlformats.org/officeDocument/2006/relationships">
  <dimension ref="A1:A80"/>
  <sheetViews>
    <sheetView showGridLines="0" tabSelected="1" zoomScalePageLayoutView="0" workbookViewId="0" topLeftCell="A28">
      <selection activeCell="A37" sqref="A37"/>
    </sheetView>
  </sheetViews>
  <sheetFormatPr defaultColWidth="9.28125" defaultRowHeight="12.75"/>
  <cols>
    <col min="1" max="1" width="114.28125" style="76" customWidth="1"/>
    <col min="2" max="16384" width="9.28125" style="76" customWidth="1"/>
  </cols>
  <sheetData>
    <row r="1" ht="23.25">
      <c r="A1" s="76" t="s">
        <v>74</v>
      </c>
    </row>
    <row r="4" ht="23.25">
      <c r="A4" s="77" t="s">
        <v>73</v>
      </c>
    </row>
    <row r="5" ht="25.5" customHeight="1">
      <c r="A5" s="76" t="s">
        <v>137</v>
      </c>
    </row>
    <row r="6" s="88" customFormat="1" ht="15">
      <c r="A6" s="100" t="s">
        <v>138</v>
      </c>
    </row>
    <row r="7" s="88" customFormat="1" ht="15">
      <c r="A7" s="100" t="s">
        <v>139</v>
      </c>
    </row>
    <row r="8" s="88" customFormat="1" ht="15">
      <c r="A8" s="100"/>
    </row>
    <row r="9" s="88" customFormat="1" ht="28.5">
      <c r="A9" s="103" t="s">
        <v>152</v>
      </c>
    </row>
    <row r="10" s="88" customFormat="1" ht="33.75" customHeight="1">
      <c r="A10" s="103" t="s">
        <v>153</v>
      </c>
    </row>
    <row r="11" s="89" customFormat="1" ht="29.25" customHeight="1">
      <c r="A11" s="103" t="s">
        <v>154</v>
      </c>
    </row>
    <row r="12" s="89" customFormat="1" ht="15.75" customHeight="1">
      <c r="A12" s="103"/>
    </row>
    <row r="13" s="89" customFormat="1" ht="42.75">
      <c r="A13" s="103" t="s">
        <v>155</v>
      </c>
    </row>
    <row r="14" s="89" customFormat="1" ht="15">
      <c r="A14" s="103"/>
    </row>
    <row r="15" s="89" customFormat="1" ht="15">
      <c r="A15" s="100" t="s">
        <v>140</v>
      </c>
    </row>
    <row r="16" s="88" customFormat="1" ht="15">
      <c r="A16" s="100" t="s">
        <v>141</v>
      </c>
    </row>
    <row r="17" s="88" customFormat="1" ht="15">
      <c r="A17" s="100" t="s">
        <v>142</v>
      </c>
    </row>
    <row r="18" s="88" customFormat="1" ht="84.75" customHeight="1">
      <c r="A18" s="103" t="s">
        <v>156</v>
      </c>
    </row>
    <row r="19" s="88" customFormat="1" ht="15">
      <c r="A19" s="100" t="s">
        <v>143</v>
      </c>
    </row>
    <row r="20" s="88" customFormat="1" ht="42.75">
      <c r="A20" s="103" t="s">
        <v>157</v>
      </c>
    </row>
    <row r="21" s="88" customFormat="1" ht="15">
      <c r="A21" s="100" t="s">
        <v>144</v>
      </c>
    </row>
    <row r="22" s="88" customFormat="1" ht="28.5">
      <c r="A22" s="103" t="s">
        <v>158</v>
      </c>
    </row>
    <row r="23" s="88" customFormat="1" ht="15">
      <c r="A23" s="100"/>
    </row>
    <row r="24" s="88" customFormat="1" ht="15">
      <c r="A24" s="100" t="s">
        <v>145</v>
      </c>
    </row>
    <row r="25" s="88" customFormat="1" ht="42.75">
      <c r="A25" s="103" t="s">
        <v>159</v>
      </c>
    </row>
    <row r="26" s="88" customFormat="1" ht="15">
      <c r="A26" s="100" t="s">
        <v>146</v>
      </c>
    </row>
    <row r="27" s="88" customFormat="1" ht="28.5">
      <c r="A27" s="104" t="s">
        <v>160</v>
      </c>
    </row>
    <row r="28" s="88" customFormat="1" ht="15">
      <c r="A28" s="100" t="s">
        <v>147</v>
      </c>
    </row>
    <row r="29" s="88" customFormat="1" ht="15">
      <c r="A29" s="100"/>
    </row>
    <row r="30" s="88" customFormat="1" ht="39" customHeight="1">
      <c r="A30" s="103" t="s">
        <v>161</v>
      </c>
    </row>
    <row r="31" s="88" customFormat="1" ht="16.5" customHeight="1">
      <c r="A31" s="101" t="s">
        <v>148</v>
      </c>
    </row>
    <row r="32" s="88" customFormat="1" ht="15">
      <c r="A32" s="101"/>
    </row>
    <row r="33" s="88" customFormat="1" ht="58.5" customHeight="1">
      <c r="A33" s="105" t="s">
        <v>162</v>
      </c>
    </row>
    <row r="34" s="88" customFormat="1" ht="15">
      <c r="A34" s="101"/>
    </row>
    <row r="35" s="88" customFormat="1" ht="42.75">
      <c r="A35" s="105" t="s">
        <v>163</v>
      </c>
    </row>
    <row r="36" s="88" customFormat="1" ht="15">
      <c r="A36" s="101"/>
    </row>
    <row r="37" s="88" customFormat="1" ht="28.5">
      <c r="A37" s="105" t="s">
        <v>164</v>
      </c>
    </row>
    <row r="38" s="88" customFormat="1" ht="15">
      <c r="A38" s="101"/>
    </row>
    <row r="39" s="88" customFormat="1" ht="15">
      <c r="A39" s="101" t="s">
        <v>149</v>
      </c>
    </row>
    <row r="40" s="88" customFormat="1" ht="15">
      <c r="A40" s="101"/>
    </row>
    <row r="41" s="88" customFormat="1" ht="15">
      <c r="A41" s="101" t="s">
        <v>150</v>
      </c>
    </row>
    <row r="42" ht="23.25">
      <c r="A42" s="102" t="s">
        <v>151</v>
      </c>
    </row>
    <row r="43" ht="23.25">
      <c r="A43" s="100"/>
    </row>
    <row r="44" ht="23.25">
      <c r="A44" s="79"/>
    </row>
    <row r="45" ht="23.25">
      <c r="A45" s="79"/>
    </row>
    <row r="46" ht="23.25">
      <c r="A46" s="79"/>
    </row>
    <row r="47" ht="23.25">
      <c r="A47" s="79"/>
    </row>
    <row r="48" ht="23.25">
      <c r="A48" s="79"/>
    </row>
    <row r="49" ht="23.25">
      <c r="A49" s="78"/>
    </row>
    <row r="50" ht="23.25">
      <c r="A50" s="78"/>
    </row>
    <row r="51" ht="23.25">
      <c r="A51" s="79"/>
    </row>
    <row r="52" ht="23.25">
      <c r="A52" s="79"/>
    </row>
    <row r="53" ht="23.25">
      <c r="A53" s="79"/>
    </row>
    <row r="54" ht="23.25">
      <c r="A54" s="79"/>
    </row>
    <row r="55" ht="23.25">
      <c r="A55" s="79"/>
    </row>
    <row r="56" ht="23.25">
      <c r="A56" s="79"/>
    </row>
    <row r="57" ht="23.25">
      <c r="A57" s="79"/>
    </row>
    <row r="58" ht="23.25">
      <c r="A58" s="79"/>
    </row>
    <row r="59" ht="23.25">
      <c r="A59" s="80"/>
    </row>
    <row r="60" ht="23.25">
      <c r="A60" s="81"/>
    </row>
    <row r="61" ht="23.25">
      <c r="A61" s="82"/>
    </row>
    <row r="62" ht="23.25">
      <c r="A62" s="82"/>
    </row>
    <row r="63" ht="23.25">
      <c r="A63" s="82"/>
    </row>
    <row r="64" ht="23.25">
      <c r="A64" s="82"/>
    </row>
    <row r="65" ht="23.25">
      <c r="A65" s="82"/>
    </row>
    <row r="66" ht="23.25">
      <c r="A66" s="82"/>
    </row>
    <row r="67" ht="23.25">
      <c r="A67" s="82"/>
    </row>
    <row r="68" ht="23.25">
      <c r="A68" s="82"/>
    </row>
    <row r="69" ht="23.25">
      <c r="A69" s="82"/>
    </row>
    <row r="70" ht="23.25">
      <c r="A70" s="82"/>
    </row>
    <row r="71" ht="23.25">
      <c r="A71" s="83"/>
    </row>
    <row r="72" ht="23.25">
      <c r="A72" s="83"/>
    </row>
    <row r="73" ht="23.25">
      <c r="A73" s="83"/>
    </row>
    <row r="74" ht="23.25">
      <c r="A74" s="83"/>
    </row>
    <row r="75" ht="23.25">
      <c r="A75" s="83"/>
    </row>
    <row r="76" ht="23.25">
      <c r="A76" s="83"/>
    </row>
    <row r="77" ht="23.25">
      <c r="A77" s="83"/>
    </row>
    <row r="78" ht="23.25">
      <c r="A78" s="83"/>
    </row>
    <row r="79" ht="23.25">
      <c r="A79" s="83"/>
    </row>
    <row r="80" ht="23.25">
      <c r="A80" s="83"/>
    </row>
  </sheetData>
  <sheetProtection/>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Header>&amp;R&amp;"Arial,Cursief"&amp;9Stichting 
 Appél Kerk en Israël 
Jaarverslag 2018
</oddHeader>
    <oddFooter>&amp;R
2</oddFooter>
  </headerFooter>
</worksheet>
</file>

<file path=xl/worksheets/sheet4.xml><?xml version="1.0" encoding="utf-8"?>
<worksheet xmlns="http://schemas.openxmlformats.org/spreadsheetml/2006/main" xmlns:r="http://schemas.openxmlformats.org/officeDocument/2006/relationships">
  <dimension ref="A5:J48"/>
  <sheetViews>
    <sheetView zoomScalePageLayoutView="0" workbookViewId="0" topLeftCell="A8">
      <selection activeCell="A32" sqref="A32"/>
    </sheetView>
  </sheetViews>
  <sheetFormatPr defaultColWidth="9.28125" defaultRowHeight="12.75"/>
  <cols>
    <col min="1" max="6" width="9.28125" style="1" customWidth="1"/>
    <col min="7" max="7" width="9.28125" style="1" bestFit="1" customWidth="1"/>
    <col min="8" max="16384" width="9.28125" style="1" customWidth="1"/>
  </cols>
  <sheetData>
    <row r="5" spans="1:7" ht="20.25">
      <c r="A5" s="106" t="s">
        <v>121</v>
      </c>
      <c r="B5" s="106"/>
      <c r="C5" s="106"/>
      <c r="D5" s="106"/>
      <c r="E5" s="106"/>
      <c r="F5" s="106"/>
      <c r="G5" s="106"/>
    </row>
    <row r="12" spans="1:7" ht="15">
      <c r="A12" s="11" t="s">
        <v>9</v>
      </c>
      <c r="E12" s="14">
        <v>2018</v>
      </c>
      <c r="G12" s="14">
        <v>2017</v>
      </c>
    </row>
    <row r="13" spans="1:7" ht="15">
      <c r="A13" s="11"/>
      <c r="E13" s="53" t="s">
        <v>53</v>
      </c>
      <c r="G13" s="53" t="s">
        <v>53</v>
      </c>
    </row>
    <row r="14" spans="1:7" ht="15">
      <c r="A14" s="11"/>
      <c r="E14" s="2"/>
      <c r="G14" s="2"/>
    </row>
    <row r="15" spans="5:7" ht="15">
      <c r="E15" s="14"/>
      <c r="F15" s="14"/>
      <c r="G15" s="14"/>
    </row>
    <row r="16" spans="1:10" ht="12.75">
      <c r="A16" s="7" t="s">
        <v>60</v>
      </c>
      <c r="B16" s="7"/>
      <c r="C16" s="7"/>
      <c r="D16" s="7"/>
      <c r="E16" s="17">
        <v>24170.01</v>
      </c>
      <c r="F16" s="17"/>
      <c r="G16" s="17">
        <v>3077.73</v>
      </c>
      <c r="H16" s="7"/>
      <c r="I16" s="30"/>
      <c r="J16" s="7"/>
    </row>
    <row r="17" spans="1:9" ht="12.75">
      <c r="A17" s="7"/>
      <c r="B17" s="7"/>
      <c r="C17" s="7"/>
      <c r="D17" s="7"/>
      <c r="E17" s="17"/>
      <c r="F17" s="17"/>
      <c r="G17" s="17"/>
      <c r="I17" s="31"/>
    </row>
    <row r="18" spans="1:10" ht="12.75">
      <c r="A18" s="7" t="s">
        <v>61</v>
      </c>
      <c r="B18" s="7"/>
      <c r="C18" s="7"/>
      <c r="D18" s="7"/>
      <c r="E18" s="17"/>
      <c r="F18" s="17"/>
      <c r="G18" s="17"/>
      <c r="H18" s="31"/>
      <c r="I18" s="31"/>
      <c r="J18" s="31"/>
    </row>
    <row r="19" spans="1:7" ht="12.75">
      <c r="A19" s="7"/>
      <c r="B19" s="7"/>
      <c r="C19" s="7"/>
      <c r="D19" s="7"/>
      <c r="E19" s="17"/>
      <c r="F19" s="17"/>
      <c r="G19" s="17"/>
    </row>
    <row r="20" spans="1:7" ht="12.75">
      <c r="A20" s="7"/>
      <c r="B20" s="7"/>
      <c r="C20" s="7"/>
      <c r="D20" s="7"/>
      <c r="E20" s="17"/>
      <c r="F20" s="17"/>
      <c r="G20" s="17"/>
    </row>
    <row r="21" spans="1:9" ht="12.75">
      <c r="A21" s="7"/>
      <c r="B21" s="7"/>
      <c r="C21" s="7"/>
      <c r="D21" s="7"/>
      <c r="E21" s="17"/>
      <c r="F21" s="17"/>
      <c r="G21" s="17"/>
      <c r="H21" s="7"/>
      <c r="I21" s="7"/>
    </row>
    <row r="22" spans="1:7" s="2" customFormat="1" ht="13.5" thickBot="1">
      <c r="A22" s="2" t="s">
        <v>2</v>
      </c>
      <c r="C22" s="3"/>
      <c r="E22" s="20">
        <f>+SUM(E15:E21)</f>
        <v>24170.01</v>
      </c>
      <c r="F22" s="21"/>
      <c r="G22" s="20">
        <f>+SUM(G16:G21)</f>
        <v>3077.73</v>
      </c>
    </row>
    <row r="23" spans="5:7" ht="13.5" thickTop="1">
      <c r="E23" s="19"/>
      <c r="F23" s="19"/>
      <c r="G23" s="19"/>
    </row>
    <row r="24" spans="5:7" ht="12.75">
      <c r="E24" s="19"/>
      <c r="F24" s="19"/>
      <c r="G24" s="19"/>
    </row>
    <row r="25" spans="5:7" ht="12.75">
      <c r="E25" s="19"/>
      <c r="F25" s="19"/>
      <c r="G25" s="19"/>
    </row>
    <row r="26" spans="1:7" ht="15">
      <c r="A26" s="11" t="s">
        <v>10</v>
      </c>
      <c r="E26" s="14">
        <v>2017</v>
      </c>
      <c r="G26" s="14">
        <v>2016</v>
      </c>
    </row>
    <row r="27" spans="5:7" ht="12.75">
      <c r="E27" s="53" t="s">
        <v>53</v>
      </c>
      <c r="G27" s="53" t="s">
        <v>53</v>
      </c>
    </row>
    <row r="28" spans="5:7" ht="12.75">
      <c r="E28" s="60"/>
      <c r="G28" s="60"/>
    </row>
    <row r="29" spans="1:10" ht="12.75">
      <c r="A29" s="7" t="s">
        <v>6</v>
      </c>
      <c r="B29" s="7"/>
      <c r="C29" s="7"/>
      <c r="D29" s="7"/>
      <c r="E29" s="3"/>
      <c r="G29" s="3"/>
      <c r="H29" s="7"/>
      <c r="I29" s="7"/>
      <c r="J29" s="7"/>
    </row>
    <row r="30" spans="1:9" ht="12.75">
      <c r="A30" s="71" t="s">
        <v>90</v>
      </c>
      <c r="B30" s="7"/>
      <c r="C30" s="7"/>
      <c r="D30" s="7"/>
      <c r="E30" s="17">
        <f>3052.18+20599.68</f>
        <v>23651.86</v>
      </c>
      <c r="F30" s="17"/>
      <c r="G30" s="17">
        <v>3052.18</v>
      </c>
      <c r="I30" s="31"/>
    </row>
    <row r="31" spans="1:7" ht="12.75">
      <c r="A31" s="7"/>
      <c r="B31" s="7"/>
      <c r="C31" s="7"/>
      <c r="D31" s="7"/>
      <c r="E31" s="17"/>
      <c r="F31" s="17"/>
      <c r="G31" s="17"/>
    </row>
    <row r="32" spans="1:7" ht="12.75">
      <c r="A32" s="22" t="s">
        <v>126</v>
      </c>
      <c r="B32" s="7"/>
      <c r="C32" s="7"/>
      <c r="D32" s="7"/>
      <c r="E32" s="17">
        <v>485</v>
      </c>
      <c r="F32" s="17"/>
      <c r="G32" s="17"/>
    </row>
    <row r="33" spans="1:7" ht="12.75">
      <c r="A33" s="7"/>
      <c r="B33" s="7"/>
      <c r="C33" s="7"/>
      <c r="D33" s="7"/>
      <c r="E33" s="17"/>
      <c r="F33" s="17"/>
      <c r="G33" s="17"/>
    </row>
    <row r="34" spans="1:8" ht="12.75">
      <c r="A34" s="7" t="s">
        <v>94</v>
      </c>
      <c r="B34" s="7"/>
      <c r="C34" s="7"/>
      <c r="D34" s="7"/>
      <c r="E34" s="17">
        <v>33.15</v>
      </c>
      <c r="F34" s="17"/>
      <c r="G34" s="17">
        <v>25.55</v>
      </c>
      <c r="H34" s="87">
        <f>+G34-E34</f>
        <v>-7.599999999999998</v>
      </c>
    </row>
    <row r="35" spans="1:7" ht="12.75">
      <c r="A35" s="7"/>
      <c r="B35" s="7"/>
      <c r="C35" s="7"/>
      <c r="D35" s="7"/>
      <c r="E35" s="17"/>
      <c r="F35" s="17"/>
      <c r="G35" s="17"/>
    </row>
    <row r="36" spans="1:7" s="2" customFormat="1" ht="13.5" thickBot="1">
      <c r="A36" s="2" t="s">
        <v>2</v>
      </c>
      <c r="C36" s="3"/>
      <c r="E36" s="20">
        <f>+SUM(E28:E35)</f>
        <v>24170.010000000002</v>
      </c>
      <c r="F36" s="21"/>
      <c r="G36" s="20">
        <f>+SUM(G30:G35)</f>
        <v>3077.73</v>
      </c>
    </row>
    <row r="37" ht="13.5" thickTop="1">
      <c r="G37" s="5"/>
    </row>
    <row r="38" ht="12.75">
      <c r="G38" s="5"/>
    </row>
    <row r="39" ht="12.75">
      <c r="G39" s="5"/>
    </row>
    <row r="40" ht="12.75">
      <c r="G40" s="5"/>
    </row>
    <row r="41" ht="12.75">
      <c r="G41" s="5"/>
    </row>
    <row r="42" ht="12.75">
      <c r="G42" s="5"/>
    </row>
    <row r="43" ht="12.75">
      <c r="G43" s="5"/>
    </row>
    <row r="44" ht="12.75">
      <c r="G44" s="5"/>
    </row>
    <row r="48" ht="12.75">
      <c r="E48" s="31"/>
    </row>
  </sheetData>
  <sheetProtection/>
  <mergeCells count="1">
    <mergeCell ref="A5:G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&amp;R&amp;"Arial,Cursief"&amp;9Stichting 
 Appél Kerk en Israël 
Jaarverslag 2018
</oddHeader>
    <oddFooter>&amp;R
3</oddFooter>
  </headerFooter>
</worksheet>
</file>

<file path=xl/worksheets/sheet5.xml><?xml version="1.0" encoding="utf-8"?>
<worksheet xmlns="http://schemas.openxmlformats.org/spreadsheetml/2006/main" xmlns:r="http://schemas.openxmlformats.org/officeDocument/2006/relationships">
  <dimension ref="A3:J50"/>
  <sheetViews>
    <sheetView zoomScalePageLayoutView="0" workbookViewId="0" topLeftCell="A6">
      <selection activeCell="E11" sqref="E11"/>
    </sheetView>
  </sheetViews>
  <sheetFormatPr defaultColWidth="9.28125" defaultRowHeight="12.75"/>
  <cols>
    <col min="1" max="3" width="9.28125" style="1" customWidth="1"/>
    <col min="4" max="4" width="18.7109375" style="1" customWidth="1"/>
    <col min="5" max="5" width="10.28125" style="1" bestFit="1" customWidth="1"/>
    <col min="6" max="6" width="9.28125" style="1" customWidth="1"/>
    <col min="7" max="7" width="10.28125" style="1" bestFit="1" customWidth="1"/>
    <col min="8" max="16384" width="9.28125" style="1" customWidth="1"/>
  </cols>
  <sheetData>
    <row r="3" spans="1:8" ht="20.25">
      <c r="A3" s="106" t="s">
        <v>122</v>
      </c>
      <c r="B3" s="106"/>
      <c r="C3" s="106"/>
      <c r="D3" s="106"/>
      <c r="E3" s="106"/>
      <c r="F3" s="106"/>
      <c r="G3" s="106"/>
      <c r="H3" s="15"/>
    </row>
    <row r="5" ht="15.75" customHeight="1"/>
    <row r="6" spans="1:7" ht="12.75">
      <c r="A6" s="26"/>
      <c r="B6" s="26"/>
      <c r="C6" s="26"/>
      <c r="D6" s="26"/>
      <c r="E6" s="69" t="s">
        <v>54</v>
      </c>
      <c r="F6" s="70"/>
      <c r="G6" s="69" t="s">
        <v>54</v>
      </c>
    </row>
    <row r="7" spans="1:7" ht="12.75">
      <c r="A7" s="7"/>
      <c r="B7" s="7"/>
      <c r="C7" s="7"/>
      <c r="D7" s="7"/>
      <c r="E7" s="60">
        <v>2018</v>
      </c>
      <c r="F7" s="7"/>
      <c r="G7" s="60">
        <v>2017</v>
      </c>
    </row>
    <row r="8" spans="1:7" ht="12.75">
      <c r="A8" s="24"/>
      <c r="B8" s="24"/>
      <c r="C8" s="24"/>
      <c r="D8" s="24"/>
      <c r="E8" s="53" t="s">
        <v>53</v>
      </c>
      <c r="F8" s="24"/>
      <c r="G8" s="53" t="s">
        <v>53</v>
      </c>
    </row>
    <row r="10" ht="15">
      <c r="A10" s="11" t="s">
        <v>0</v>
      </c>
    </row>
    <row r="12" spans="1:10" ht="15">
      <c r="A12" s="8" t="s">
        <v>1</v>
      </c>
      <c r="B12" s="22"/>
      <c r="C12" s="7"/>
      <c r="D12" s="7"/>
      <c r="E12" s="27"/>
      <c r="F12" s="27"/>
      <c r="G12" s="27"/>
      <c r="H12" s="7"/>
      <c r="I12" s="7"/>
      <c r="J12" s="7"/>
    </row>
    <row r="13" spans="1:10" ht="12.75">
      <c r="A13" s="22" t="s">
        <v>72</v>
      </c>
      <c r="B13" s="22"/>
      <c r="C13" s="7"/>
      <c r="D13" s="7"/>
      <c r="E13" s="17">
        <f>559+21125</f>
        <v>21684</v>
      </c>
      <c r="F13" s="17"/>
      <c r="G13" s="17">
        <v>1168</v>
      </c>
      <c r="J13" s="31"/>
    </row>
    <row r="14" spans="1:7" ht="12.75">
      <c r="A14" s="71" t="s">
        <v>97</v>
      </c>
      <c r="B14" s="22"/>
      <c r="C14" s="7"/>
      <c r="D14" s="7"/>
      <c r="E14" s="17"/>
      <c r="F14" s="17"/>
      <c r="G14" s="17"/>
    </row>
    <row r="15" spans="1:7" ht="12.75">
      <c r="A15" s="71" t="s">
        <v>92</v>
      </c>
      <c r="B15" s="22"/>
      <c r="C15" s="7"/>
      <c r="D15" s="7"/>
      <c r="E15" s="17"/>
      <c r="F15" s="17"/>
      <c r="G15" s="17"/>
    </row>
    <row r="16" spans="1:7" ht="12.75">
      <c r="A16" s="71" t="s">
        <v>106</v>
      </c>
      <c r="B16" s="22"/>
      <c r="C16" s="7"/>
      <c r="D16" s="7"/>
      <c r="E16" s="17">
        <v>0.5</v>
      </c>
      <c r="F16" s="17"/>
      <c r="G16" s="17">
        <v>50</v>
      </c>
    </row>
    <row r="17" spans="1:7" ht="12.75">
      <c r="A17" s="71" t="s">
        <v>107</v>
      </c>
      <c r="B17" s="22"/>
      <c r="C17" s="7"/>
      <c r="D17" s="7"/>
      <c r="E17" s="17">
        <v>1950</v>
      </c>
      <c r="F17" s="17"/>
      <c r="G17" s="17">
        <v>842.2</v>
      </c>
    </row>
    <row r="18" spans="1:7" ht="13.5" thickBot="1">
      <c r="A18" s="22"/>
      <c r="B18" s="22"/>
      <c r="C18" s="7"/>
      <c r="D18" s="7"/>
      <c r="E18" s="62"/>
      <c r="F18" s="17"/>
      <c r="G18" s="62"/>
    </row>
    <row r="19" spans="1:10" s="2" customFormat="1" ht="12.75">
      <c r="A19" s="2" t="s">
        <v>55</v>
      </c>
      <c r="E19" s="23">
        <f>+SUM(E13:E18)</f>
        <v>23634.5</v>
      </c>
      <c r="F19" s="21"/>
      <c r="G19" s="23">
        <f>+SUM(G13:G18)</f>
        <v>2060.2</v>
      </c>
      <c r="H19" s="32"/>
      <c r="I19" s="32"/>
      <c r="J19" s="32"/>
    </row>
    <row r="20" spans="5:8" s="2" customFormat="1" ht="12.75">
      <c r="E20" s="23"/>
      <c r="F20" s="21"/>
      <c r="G20" s="23"/>
      <c r="H20" s="65"/>
    </row>
    <row r="21" spans="1:7" s="2" customFormat="1" ht="15">
      <c r="A21" s="11" t="s">
        <v>12</v>
      </c>
      <c r="E21" s="23"/>
      <c r="F21" s="21"/>
      <c r="G21" s="23"/>
    </row>
    <row r="22" spans="5:7" s="2" customFormat="1" ht="12.75">
      <c r="E22" s="23"/>
      <c r="F22" s="21"/>
      <c r="G22" s="23"/>
    </row>
    <row r="23" spans="5:7" s="2" customFormat="1" ht="12.75">
      <c r="E23" s="23"/>
      <c r="F23" s="21"/>
      <c r="G23" s="23"/>
    </row>
    <row r="24" spans="1:8" s="2" customFormat="1" ht="15">
      <c r="A24" s="8"/>
      <c r="B24" s="22"/>
      <c r="C24" s="7"/>
      <c r="D24" s="7"/>
      <c r="E24" s="27"/>
      <c r="F24" s="27"/>
      <c r="G24" s="27"/>
      <c r="H24" s="1"/>
    </row>
    <row r="25" spans="1:8" s="2" customFormat="1" ht="12.75">
      <c r="A25" s="22"/>
      <c r="B25" s="22"/>
      <c r="C25" s="7"/>
      <c r="D25" s="7"/>
      <c r="E25" s="17"/>
      <c r="F25" s="17"/>
      <c r="G25" s="17"/>
      <c r="H25" s="1"/>
    </row>
    <row r="26" spans="1:8" s="2" customFormat="1" ht="12.75">
      <c r="A26" s="22" t="s">
        <v>34</v>
      </c>
      <c r="B26" s="22"/>
      <c r="C26" s="7"/>
      <c r="D26" s="7"/>
      <c r="E26" s="17">
        <v>773.14</v>
      </c>
      <c r="F26" s="17"/>
      <c r="G26" s="17">
        <v>135.4</v>
      </c>
      <c r="H26" s="7"/>
    </row>
    <row r="27" spans="1:8" s="2" customFormat="1" ht="12.75">
      <c r="A27" s="75" t="s">
        <v>91</v>
      </c>
      <c r="B27" s="9"/>
      <c r="C27" s="1"/>
      <c r="D27" s="1"/>
      <c r="E27" s="17">
        <v>1925.73</v>
      </c>
      <c r="F27" s="19"/>
      <c r="G27" s="17">
        <v>735.09</v>
      </c>
      <c r="H27" s="1"/>
    </row>
    <row r="28" spans="1:8" s="2" customFormat="1" ht="12.75">
      <c r="A28" s="75" t="s">
        <v>125</v>
      </c>
      <c r="B28" s="9"/>
      <c r="C28" s="1"/>
      <c r="D28" s="1"/>
      <c r="E28" s="17">
        <v>200</v>
      </c>
      <c r="F28" s="19"/>
      <c r="G28" s="17"/>
      <c r="H28" s="1"/>
    </row>
    <row r="29" spans="1:7" s="2" customFormat="1" ht="12.75">
      <c r="A29" s="2" t="s">
        <v>63</v>
      </c>
      <c r="E29" s="96">
        <f>+SUM(E26:E28)</f>
        <v>2898.87</v>
      </c>
      <c r="F29" s="21"/>
      <c r="G29" s="97">
        <f>+SUM(G26:G27)</f>
        <v>870.49</v>
      </c>
    </row>
    <row r="30" spans="1:7" ht="12.75">
      <c r="A30" s="9"/>
      <c r="B30" s="9"/>
      <c r="E30" s="19"/>
      <c r="F30" s="19"/>
      <c r="G30" s="19"/>
    </row>
    <row r="31" spans="1:7" ht="12.75">
      <c r="A31" s="9"/>
      <c r="B31" s="9"/>
      <c r="E31" s="19"/>
      <c r="F31" s="19"/>
      <c r="G31" s="19"/>
    </row>
    <row r="32" spans="1:7" ht="15">
      <c r="A32" s="2" t="s">
        <v>62</v>
      </c>
      <c r="B32" s="9"/>
      <c r="E32" s="14"/>
      <c r="F32" s="14"/>
      <c r="G32" s="14"/>
    </row>
    <row r="33" spans="1:9" ht="12.75">
      <c r="A33" s="22" t="s">
        <v>56</v>
      </c>
      <c r="B33" s="22"/>
      <c r="C33" s="7"/>
      <c r="D33" s="7"/>
      <c r="E33" s="17"/>
      <c r="F33" s="17"/>
      <c r="G33" s="17"/>
      <c r="H33" s="7"/>
      <c r="I33" s="30"/>
    </row>
    <row r="34" spans="1:9" ht="12.75">
      <c r="A34" s="22"/>
      <c r="B34" s="22"/>
      <c r="C34" s="7"/>
      <c r="D34" s="7"/>
      <c r="E34" s="17"/>
      <c r="F34" s="17"/>
      <c r="G34" s="17"/>
      <c r="H34" s="7"/>
      <c r="I34" s="7"/>
    </row>
    <row r="35" spans="1:9" ht="12.75">
      <c r="A35" s="22"/>
      <c r="B35" s="22"/>
      <c r="C35" s="7"/>
      <c r="D35" s="7"/>
      <c r="E35" s="17"/>
      <c r="F35" s="17"/>
      <c r="G35" s="17"/>
      <c r="H35" s="7"/>
      <c r="I35" s="7"/>
    </row>
    <row r="36" spans="1:9" ht="13.5" thickBot="1">
      <c r="A36" s="2" t="s">
        <v>11</v>
      </c>
      <c r="E36" s="64">
        <f>+E33/100/E19*100</f>
        <v>0</v>
      </c>
      <c r="G36" s="64">
        <f>+G33/100/G19*100</f>
        <v>0</v>
      </c>
      <c r="H36" s="7"/>
      <c r="I36" s="7"/>
    </row>
    <row r="37" spans="1:7" ht="13.5" thickTop="1">
      <c r="A37" s="22"/>
      <c r="B37" s="22"/>
      <c r="C37" s="7"/>
      <c r="D37" s="7"/>
      <c r="E37" s="17"/>
      <c r="F37" s="17"/>
      <c r="G37" s="17"/>
    </row>
    <row r="38" spans="1:7" ht="15">
      <c r="A38" s="2" t="s">
        <v>64</v>
      </c>
      <c r="B38" s="9"/>
      <c r="E38" s="14"/>
      <c r="F38" s="14"/>
      <c r="G38" s="14"/>
    </row>
    <row r="39" spans="1:7" ht="12.75">
      <c r="A39" s="22" t="s">
        <v>35</v>
      </c>
      <c r="B39" s="22"/>
      <c r="C39" s="7"/>
      <c r="D39" s="7"/>
      <c r="E39" s="17">
        <v>135.95</v>
      </c>
      <c r="F39" s="17"/>
      <c r="G39" s="17">
        <v>121.53</v>
      </c>
    </row>
    <row r="40" spans="1:7" ht="12.75">
      <c r="A40" s="9"/>
      <c r="B40" s="9"/>
      <c r="E40" s="19"/>
      <c r="F40" s="19"/>
      <c r="G40" s="19"/>
    </row>
    <row r="41" spans="1:7" s="2" customFormat="1" ht="12.75">
      <c r="A41" s="2" t="s">
        <v>3</v>
      </c>
      <c r="E41" s="23">
        <f>+E39+E33+E29</f>
        <v>3034.8199999999997</v>
      </c>
      <c r="F41" s="21"/>
      <c r="G41" s="23">
        <f>+G39+G33+G29</f>
        <v>992.02</v>
      </c>
    </row>
    <row r="42" spans="1:7" ht="12.75">
      <c r="A42" s="2"/>
      <c r="B42" s="9"/>
      <c r="E42" s="17"/>
      <c r="F42" s="19"/>
      <c r="G42" s="19"/>
    </row>
    <row r="43" spans="1:9" ht="13.5" thickBot="1">
      <c r="A43" s="2" t="s">
        <v>4</v>
      </c>
      <c r="B43" s="2"/>
      <c r="C43" s="2"/>
      <c r="E43" s="63">
        <f>+E19-E41</f>
        <v>20599.68</v>
      </c>
      <c r="F43" s="19"/>
      <c r="G43" s="63">
        <f>+G19-G41</f>
        <v>1068.1799999999998</v>
      </c>
      <c r="I43" s="31"/>
    </row>
    <row r="44" spans="1:7" ht="13.5" thickTop="1">
      <c r="A44" s="9"/>
      <c r="B44" s="9"/>
      <c r="E44" s="19"/>
      <c r="F44" s="19"/>
      <c r="G44" s="19"/>
    </row>
    <row r="45" spans="1:7" ht="15">
      <c r="A45" s="2" t="s">
        <v>5</v>
      </c>
      <c r="B45" s="9"/>
      <c r="E45" s="14"/>
      <c r="F45" s="14"/>
      <c r="G45" s="14"/>
    </row>
    <row r="46" spans="1:9" ht="13.5" thickBot="1">
      <c r="A46" s="71" t="s">
        <v>116</v>
      </c>
      <c r="B46" s="22"/>
      <c r="C46" s="7"/>
      <c r="D46" s="7"/>
      <c r="E46" s="66">
        <v>-20599.68</v>
      </c>
      <c r="F46" s="17"/>
      <c r="G46" s="66">
        <v>-1068.18</v>
      </c>
      <c r="H46" s="7"/>
      <c r="I46" s="7"/>
    </row>
    <row r="47" spans="5:7" ht="13.5" thickTop="1">
      <c r="E47" s="19"/>
      <c r="F47" s="19"/>
      <c r="G47" s="19"/>
    </row>
    <row r="48" spans="1:10" ht="12.75">
      <c r="A48" s="68"/>
      <c r="B48" s="22"/>
      <c r="C48" s="7"/>
      <c r="D48" s="7"/>
      <c r="E48" s="17"/>
      <c r="F48" s="17"/>
      <c r="G48" s="17"/>
      <c r="J48" s="31"/>
    </row>
    <row r="49" ht="12.75">
      <c r="E49" s="5"/>
    </row>
    <row r="50" ht="12.75">
      <c r="E50" s="5"/>
    </row>
  </sheetData>
  <sheetProtection/>
  <mergeCells count="1">
    <mergeCell ref="A3:G3"/>
  </mergeCells>
  <printOptions horizontalCentered="1"/>
  <pageMargins left="0.7874015748031497" right="0.7874015748031497" top="0.984251968503937" bottom="0.984251968503937" header="0.5118110236220472" footer="0.5118110236220472"/>
  <pageSetup orientation="portrait" paperSize="9" r:id="rId1"/>
  <headerFooter alignWithMargins="0">
    <oddHeader>&amp;R&amp;"Arial,Cursief"&amp;9Stichting 
 Appél Kerk en Israël 
Jaarverslag 2018
</oddHeader>
    <oddFooter>&amp;R
4</oddFooter>
  </headerFooter>
</worksheet>
</file>

<file path=xl/worksheets/sheet6.xml><?xml version="1.0" encoding="utf-8"?>
<worksheet xmlns="http://schemas.openxmlformats.org/spreadsheetml/2006/main" xmlns:r="http://schemas.openxmlformats.org/officeDocument/2006/relationships">
  <dimension ref="A8:L46"/>
  <sheetViews>
    <sheetView zoomScalePageLayoutView="0" workbookViewId="0" topLeftCell="A12">
      <selection activeCell="B46" sqref="B46"/>
    </sheetView>
  </sheetViews>
  <sheetFormatPr defaultColWidth="9.28125" defaultRowHeight="12.75"/>
  <cols>
    <col min="1" max="5" width="9.28125" style="1" customWidth="1"/>
    <col min="6" max="6" width="10.140625" style="19" bestFit="1" customWidth="1"/>
    <col min="7" max="16384" width="9.28125" style="1" customWidth="1"/>
  </cols>
  <sheetData>
    <row r="8" spans="1:8" ht="20.25">
      <c r="A8" s="106" t="s">
        <v>36</v>
      </c>
      <c r="B8" s="106"/>
      <c r="C8" s="106"/>
      <c r="D8" s="106"/>
      <c r="E8" s="106"/>
      <c r="F8" s="106"/>
      <c r="G8" s="106"/>
      <c r="H8" s="106"/>
    </row>
    <row r="10" spans="1:8" ht="15">
      <c r="A10" s="11"/>
      <c r="F10" s="14">
        <v>2017</v>
      </c>
      <c r="G10" s="14"/>
      <c r="H10" s="14">
        <v>2017</v>
      </c>
    </row>
    <row r="11" spans="6:8" ht="12.75">
      <c r="F11" s="85" t="s">
        <v>53</v>
      </c>
      <c r="H11" s="53" t="s">
        <v>53</v>
      </c>
    </row>
    <row r="12" spans="1:8" ht="15">
      <c r="A12" s="2"/>
      <c r="F12" s="84"/>
      <c r="G12" s="14"/>
      <c r="H12" s="14"/>
    </row>
    <row r="13" spans="1:8" s="7" customFormat="1" ht="12.75">
      <c r="A13" s="7" t="s">
        <v>37</v>
      </c>
      <c r="F13" s="50">
        <v>3077.73</v>
      </c>
      <c r="G13" s="43"/>
      <c r="H13" s="50">
        <v>2011.69</v>
      </c>
    </row>
    <row r="14" spans="1:8" ht="12.75">
      <c r="A14" s="7"/>
      <c r="B14" s="7"/>
      <c r="C14" s="7"/>
      <c r="D14" s="7"/>
      <c r="E14" s="7"/>
      <c r="F14" s="50">
        <v>24170.01</v>
      </c>
      <c r="G14" s="43"/>
      <c r="H14" s="50">
        <v>3077.73</v>
      </c>
    </row>
    <row r="15" spans="1:8" s="7" customFormat="1" ht="13.5" thickBot="1">
      <c r="A15" s="8" t="s">
        <v>65</v>
      </c>
      <c r="F15" s="63">
        <f>-F13+F14</f>
        <v>21092.28</v>
      </c>
      <c r="H15" s="63">
        <f>-H13+H14</f>
        <v>1066.04</v>
      </c>
    </row>
    <row r="16" spans="1:8" ht="13.5" thickTop="1">
      <c r="A16" s="33"/>
      <c r="B16" s="2"/>
      <c r="C16" s="2"/>
      <c r="D16" s="33"/>
      <c r="E16" s="33"/>
      <c r="F16" s="23"/>
      <c r="G16" s="21"/>
      <c r="H16" s="23"/>
    </row>
    <row r="17" spans="1:8" ht="12.75">
      <c r="A17" s="2"/>
      <c r="B17" s="9" t="s">
        <v>1</v>
      </c>
      <c r="C17" s="2"/>
      <c r="D17" s="44"/>
      <c r="E17" s="44"/>
      <c r="F17" s="45">
        <f>+'jad resul'!E19</f>
        <v>23634.5</v>
      </c>
      <c r="G17" s="21"/>
      <c r="H17" s="45">
        <f>+'jad resul'!G19</f>
        <v>2060.2</v>
      </c>
    </row>
    <row r="18" spans="1:12" ht="12.75">
      <c r="A18" s="8"/>
      <c r="B18" s="22" t="s">
        <v>38</v>
      </c>
      <c r="C18" s="8"/>
      <c r="D18" s="6"/>
      <c r="E18" s="6"/>
      <c r="F18" s="45">
        <f>-'jad resul'!E33</f>
        <v>0</v>
      </c>
      <c r="G18" s="23"/>
      <c r="H18" s="45">
        <f>-'jad resul'!G33</f>
        <v>0</v>
      </c>
      <c r="I18" s="7"/>
      <c r="J18" s="7"/>
      <c r="K18" s="7"/>
      <c r="L18" s="7"/>
    </row>
    <row r="19" spans="1:12" ht="15">
      <c r="A19" s="38"/>
      <c r="B19" s="7" t="s">
        <v>39</v>
      </c>
      <c r="C19" s="7"/>
      <c r="D19" s="7"/>
      <c r="E19" s="7"/>
      <c r="F19" s="45">
        <f>-'jad resul'!E29</f>
        <v>-2898.87</v>
      </c>
      <c r="G19" s="7"/>
      <c r="H19" s="45">
        <f>-'jad resul'!G29</f>
        <v>-870.49</v>
      </c>
      <c r="I19" s="7"/>
      <c r="J19" s="7"/>
      <c r="K19" s="30"/>
      <c r="L19" s="7"/>
    </row>
    <row r="20" spans="1:12" ht="12.75">
      <c r="A20" s="7"/>
      <c r="B20" s="7" t="s">
        <v>40</v>
      </c>
      <c r="C20" s="7"/>
      <c r="D20" s="7"/>
      <c r="E20" s="7"/>
      <c r="F20" s="45">
        <f>-'jad resul'!E39</f>
        <v>-135.95</v>
      </c>
      <c r="G20" s="7"/>
      <c r="H20" s="45">
        <f>-'jad resul'!G39</f>
        <v>-121.53</v>
      </c>
      <c r="I20" s="7"/>
      <c r="J20" s="7"/>
      <c r="K20" s="30"/>
      <c r="L20" s="7"/>
    </row>
    <row r="21" spans="1:12" ht="12.75">
      <c r="A21" s="7"/>
      <c r="B21" s="22" t="s">
        <v>126</v>
      </c>
      <c r="C21" s="7"/>
      <c r="D21" s="7"/>
      <c r="E21" s="7"/>
      <c r="F21" s="45">
        <v>485</v>
      </c>
      <c r="G21" s="7"/>
      <c r="H21" s="45"/>
      <c r="I21" s="7"/>
      <c r="J21" s="7"/>
      <c r="K21" s="30"/>
      <c r="L21" s="7"/>
    </row>
    <row r="22" spans="1:12" ht="12.75">
      <c r="A22" s="7"/>
      <c r="B22" s="71" t="s">
        <v>94</v>
      </c>
      <c r="C22" s="7"/>
      <c r="D22" s="7"/>
      <c r="E22" s="7"/>
      <c r="F22" s="45">
        <f>-'jad balans'!H34</f>
        <v>7.599999999999998</v>
      </c>
      <c r="G22" s="7"/>
      <c r="H22" s="17">
        <v>-2</v>
      </c>
      <c r="I22" s="7"/>
      <c r="J22" s="7"/>
      <c r="K22" s="30"/>
      <c r="L22" s="7"/>
    </row>
    <row r="23" spans="1:11" s="7" customFormat="1" ht="12.75">
      <c r="A23" s="8" t="s">
        <v>41</v>
      </c>
      <c r="F23" s="86">
        <f>+SUM(F17:F22)</f>
        <v>21092.28</v>
      </c>
      <c r="H23" s="86">
        <f>+SUM(H17:H22)</f>
        <v>1066.1799999999998</v>
      </c>
      <c r="K23" s="30"/>
    </row>
    <row r="24" spans="1:12" ht="12.75">
      <c r="A24" s="7"/>
      <c r="B24" s="7"/>
      <c r="C24" s="7"/>
      <c r="D24" s="7"/>
      <c r="E24" s="7"/>
      <c r="F24" s="43"/>
      <c r="G24" s="43"/>
      <c r="H24" s="43"/>
      <c r="I24" s="7"/>
      <c r="J24" s="7"/>
      <c r="K24" s="7"/>
      <c r="L24" s="7"/>
    </row>
    <row r="25" spans="1:12" ht="12.75">
      <c r="A25" s="7"/>
      <c r="B25" s="7" t="s">
        <v>50</v>
      </c>
      <c r="C25" s="7"/>
      <c r="D25" s="7"/>
      <c r="E25" s="7"/>
      <c r="F25" s="43"/>
      <c r="G25" s="43"/>
      <c r="H25" s="43"/>
      <c r="I25" s="7"/>
      <c r="J25" s="7"/>
      <c r="K25" s="7"/>
      <c r="L25" s="7"/>
    </row>
    <row r="26" spans="1:8" s="7" customFormat="1" ht="12.75">
      <c r="A26" s="8" t="s">
        <v>42</v>
      </c>
      <c r="F26" s="86">
        <f>+SUM(F24:F25)</f>
        <v>0</v>
      </c>
      <c r="H26" s="67"/>
    </row>
    <row r="27" spans="1:12" ht="12.75">
      <c r="A27" s="7"/>
      <c r="B27" s="7"/>
      <c r="C27" s="7"/>
      <c r="D27" s="7"/>
      <c r="E27" s="7"/>
      <c r="F27" s="17"/>
      <c r="G27" s="7"/>
      <c r="H27" s="40"/>
      <c r="I27" s="7"/>
      <c r="J27" s="7"/>
      <c r="K27" s="7"/>
      <c r="L27" s="7"/>
    </row>
    <row r="28" spans="1:12" ht="12.75">
      <c r="A28" s="8"/>
      <c r="B28" s="22"/>
      <c r="C28" s="8"/>
      <c r="D28" s="46"/>
      <c r="E28" s="46"/>
      <c r="F28" s="17"/>
      <c r="G28" s="8"/>
      <c r="H28" s="40"/>
      <c r="I28" s="7"/>
      <c r="J28" s="7"/>
      <c r="K28" s="7"/>
      <c r="L28" s="7"/>
    </row>
    <row r="29" spans="1:12" ht="12.75">
      <c r="A29" s="7"/>
      <c r="B29" s="7"/>
      <c r="C29" s="7"/>
      <c r="D29" s="7"/>
      <c r="E29" s="7"/>
      <c r="F29" s="17"/>
      <c r="G29" s="7"/>
      <c r="H29" s="40"/>
      <c r="I29" s="7"/>
      <c r="J29" s="7"/>
      <c r="K29" s="7"/>
      <c r="L29" s="7"/>
    </row>
    <row r="30" spans="1:8" s="7" customFormat="1" ht="12.75">
      <c r="A30" s="8" t="s">
        <v>43</v>
      </c>
      <c r="F30" s="86">
        <f>+F29+F28</f>
        <v>0</v>
      </c>
      <c r="H30" s="67"/>
    </row>
    <row r="31" spans="1:12" ht="12.75">
      <c r="A31" s="7"/>
      <c r="B31" s="7"/>
      <c r="C31" s="7"/>
      <c r="D31" s="7"/>
      <c r="E31" s="7"/>
      <c r="F31" s="43"/>
      <c r="G31" s="43"/>
      <c r="H31" s="43"/>
      <c r="I31" s="7"/>
      <c r="J31" s="7"/>
      <c r="K31" s="7"/>
      <c r="L31" s="7"/>
    </row>
    <row r="32" spans="1:8" s="7" customFormat="1" ht="13.5" thickBot="1">
      <c r="A32" s="8" t="s">
        <v>44</v>
      </c>
      <c r="F32" s="63">
        <f>+F23+F26+F30</f>
        <v>21092.28</v>
      </c>
      <c r="H32" s="63">
        <f>+H23+H26+H30</f>
        <v>1066.1799999999998</v>
      </c>
    </row>
    <row r="33" spans="1:12" ht="13.5" thickTop="1">
      <c r="A33" s="7"/>
      <c r="B33" s="7"/>
      <c r="C33" s="7"/>
      <c r="D33" s="7"/>
      <c r="E33" s="7"/>
      <c r="F33" s="43"/>
      <c r="G33" s="43"/>
      <c r="H33" s="43"/>
      <c r="I33" s="30"/>
      <c r="J33" s="7"/>
      <c r="K33" s="7"/>
      <c r="L33" s="7"/>
    </row>
    <row r="34" spans="1:12" ht="12.75">
      <c r="A34" s="7"/>
      <c r="B34" s="7"/>
      <c r="C34" s="7"/>
      <c r="D34" s="7"/>
      <c r="E34" s="7"/>
      <c r="F34" s="43"/>
      <c r="G34" s="43"/>
      <c r="H34" s="43"/>
      <c r="I34" s="7"/>
      <c r="J34" s="7"/>
      <c r="K34" s="7"/>
      <c r="L34" s="7"/>
    </row>
    <row r="35" spans="1:12" ht="12.75">
      <c r="A35" s="47"/>
      <c r="B35" s="8"/>
      <c r="C35" s="8"/>
      <c r="D35" s="6"/>
      <c r="E35" s="6"/>
      <c r="F35" s="23"/>
      <c r="G35" s="23"/>
      <c r="H35" s="23"/>
      <c r="I35" s="7"/>
      <c r="J35" s="7"/>
      <c r="K35" s="7"/>
      <c r="L35" s="7"/>
    </row>
    <row r="36" spans="1:12" ht="12.75">
      <c r="A36" s="48"/>
      <c r="B36" s="7"/>
      <c r="C36" s="7"/>
      <c r="D36" s="7"/>
      <c r="E36" s="7"/>
      <c r="F36" s="43"/>
      <c r="G36" s="43"/>
      <c r="H36" s="43"/>
      <c r="I36" s="7"/>
      <c r="J36" s="7"/>
      <c r="K36" s="7"/>
      <c r="L36" s="7"/>
    </row>
    <row r="37" spans="1:12" ht="12.75">
      <c r="A37" s="47"/>
      <c r="B37" s="8"/>
      <c r="C37" s="8"/>
      <c r="D37" s="6"/>
      <c r="E37" s="6"/>
      <c r="F37" s="23"/>
      <c r="G37" s="23"/>
      <c r="H37" s="23"/>
      <c r="I37" s="7"/>
      <c r="J37" s="7"/>
      <c r="K37" s="7"/>
      <c r="L37" s="7"/>
    </row>
    <row r="38" spans="1:12" ht="12.75">
      <c r="A38" s="7"/>
      <c r="B38" s="7"/>
      <c r="C38" s="7"/>
      <c r="D38" s="7"/>
      <c r="E38" s="7"/>
      <c r="F38" s="43"/>
      <c r="G38" s="43"/>
      <c r="H38" s="43"/>
      <c r="I38" s="7"/>
      <c r="J38" s="7"/>
      <c r="K38" s="7"/>
      <c r="L38" s="7"/>
    </row>
    <row r="39" spans="1:12" ht="15">
      <c r="A39" s="8"/>
      <c r="B39" s="7"/>
      <c r="C39" s="7"/>
      <c r="D39" s="7"/>
      <c r="E39" s="7"/>
      <c r="F39" s="84"/>
      <c r="G39" s="27"/>
      <c r="H39" s="27"/>
      <c r="I39" s="7"/>
      <c r="J39" s="7"/>
      <c r="K39" s="7"/>
      <c r="L39" s="7"/>
    </row>
    <row r="40" spans="1:12" ht="12.75">
      <c r="A40" s="7"/>
      <c r="B40" s="7"/>
      <c r="C40" s="7"/>
      <c r="D40" s="7"/>
      <c r="E40" s="7"/>
      <c r="F40" s="43"/>
      <c r="G40" s="43"/>
      <c r="H40" s="43"/>
      <c r="I40" s="7"/>
      <c r="J40" s="7"/>
      <c r="K40" s="7"/>
      <c r="L40" s="7"/>
    </row>
    <row r="41" spans="1:12" ht="12.75">
      <c r="A41" s="7"/>
      <c r="B41" s="7"/>
      <c r="C41" s="7"/>
      <c r="D41" s="7"/>
      <c r="E41" s="7"/>
      <c r="F41" s="17"/>
      <c r="G41" s="7"/>
      <c r="H41" s="7"/>
      <c r="I41" s="7"/>
      <c r="J41" s="7"/>
      <c r="K41" s="7"/>
      <c r="L41" s="7"/>
    </row>
    <row r="42" spans="1:12" ht="12.75">
      <c r="A42" s="7"/>
      <c r="B42" s="7"/>
      <c r="C42" s="7"/>
      <c r="D42" s="7"/>
      <c r="E42" s="7"/>
      <c r="F42" s="17"/>
      <c r="G42" s="7"/>
      <c r="H42" s="7"/>
      <c r="I42" s="7"/>
      <c r="J42" s="7"/>
      <c r="K42" s="7"/>
      <c r="L42" s="7"/>
    </row>
    <row r="43" spans="1:12" ht="12.75">
      <c r="A43" s="7"/>
      <c r="B43" s="7"/>
      <c r="C43" s="7"/>
      <c r="D43" s="7"/>
      <c r="E43" s="7"/>
      <c r="F43" s="17"/>
      <c r="G43" s="7"/>
      <c r="H43" s="7"/>
      <c r="I43" s="7"/>
      <c r="J43" s="7"/>
      <c r="K43" s="7"/>
      <c r="L43" s="7"/>
    </row>
    <row r="44" spans="1:12" ht="12.75">
      <c r="A44" s="7"/>
      <c r="B44" s="7"/>
      <c r="C44" s="7"/>
      <c r="D44" s="7"/>
      <c r="E44" s="7"/>
      <c r="F44" s="17"/>
      <c r="G44" s="7"/>
      <c r="H44" s="7"/>
      <c r="I44" s="7"/>
      <c r="J44" s="7"/>
      <c r="K44" s="7"/>
      <c r="L44" s="7"/>
    </row>
    <row r="45" spans="1:12" ht="12.75">
      <c r="A45" s="7"/>
      <c r="B45" s="7"/>
      <c r="C45" s="7"/>
      <c r="D45" s="7"/>
      <c r="E45" s="7"/>
      <c r="F45" s="17"/>
      <c r="G45" s="7"/>
      <c r="H45" s="7"/>
      <c r="I45" s="7"/>
      <c r="J45" s="7"/>
      <c r="K45" s="7"/>
      <c r="L45" s="7"/>
    </row>
    <row r="46" spans="1:12" ht="12.75">
      <c r="A46" s="7"/>
      <c r="B46" s="7"/>
      <c r="C46" s="7"/>
      <c r="D46" s="7"/>
      <c r="E46" s="7"/>
      <c r="F46" s="17"/>
      <c r="G46" s="7"/>
      <c r="H46" s="7"/>
      <c r="I46" s="7"/>
      <c r="J46" s="7"/>
      <c r="K46" s="7"/>
      <c r="L46" s="7"/>
    </row>
  </sheetData>
  <sheetProtection/>
  <mergeCells count="1">
    <mergeCell ref="A8:H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&amp;R&amp;"Arial,Cursief"&amp;9Stichting 
 Appél Kerk en Israël 
Jaarverslag 2018
</oddHeader>
    <oddFooter>&amp;R
5
</oddFooter>
  </headerFooter>
</worksheet>
</file>

<file path=xl/worksheets/sheet7.xml><?xml version="1.0" encoding="utf-8"?>
<worksheet xmlns="http://schemas.openxmlformats.org/spreadsheetml/2006/main" xmlns:r="http://schemas.openxmlformats.org/officeDocument/2006/relationships">
  <dimension ref="A2:S140"/>
  <sheetViews>
    <sheetView zoomScalePageLayoutView="0" workbookViewId="0" topLeftCell="A19">
      <selection activeCell="N34" sqref="N34"/>
    </sheetView>
  </sheetViews>
  <sheetFormatPr defaultColWidth="9.28125" defaultRowHeight="12.75"/>
  <cols>
    <col min="1" max="1" width="24.421875" style="1" customWidth="1"/>
    <col min="2" max="2" width="9.140625" style="1" customWidth="1"/>
    <col min="3" max="3" width="0.85546875" style="1" customWidth="1"/>
    <col min="4" max="4" width="8.421875" style="1" customWidth="1"/>
    <col min="5" max="5" width="2.7109375" style="1" customWidth="1"/>
    <col min="6" max="6" width="9.8515625" style="19" customWidth="1"/>
    <col min="7" max="7" width="2.28125" style="1" customWidth="1"/>
    <col min="8" max="8" width="9.28125" style="1" customWidth="1"/>
    <col min="9" max="9" width="1.1484375" style="1" customWidth="1"/>
    <col min="10" max="10" width="10.28125" style="19" customWidth="1"/>
    <col min="11" max="12" width="9.7109375" style="1" bestFit="1" customWidth="1"/>
    <col min="13" max="14" width="9.28125" style="1" customWidth="1"/>
    <col min="15" max="18" width="10.7109375" style="1" bestFit="1" customWidth="1"/>
    <col min="19" max="16384" width="9.28125" style="1" customWidth="1"/>
  </cols>
  <sheetData>
    <row r="1" ht="14.25" customHeight="1"/>
    <row r="2" spans="1:10" ht="20.25">
      <c r="A2" s="106" t="s">
        <v>127</v>
      </c>
      <c r="B2" s="106"/>
      <c r="C2" s="106"/>
      <c r="D2" s="106"/>
      <c r="E2" s="106"/>
      <c r="F2" s="106"/>
      <c r="G2" s="106"/>
      <c r="H2" s="106"/>
      <c r="I2" s="106"/>
      <c r="J2" s="106"/>
    </row>
    <row r="4" spans="1:9" ht="15">
      <c r="A4" s="11" t="s">
        <v>66</v>
      </c>
      <c r="B4" s="27">
        <v>2018</v>
      </c>
      <c r="C4" s="55"/>
      <c r="D4" s="56"/>
      <c r="E4" s="56"/>
      <c r="F4" s="27">
        <v>2017</v>
      </c>
      <c r="G4" s="27"/>
      <c r="H4" s="27"/>
      <c r="I4" s="27"/>
    </row>
    <row r="5" spans="1:9" ht="15">
      <c r="A5" s="11"/>
      <c r="B5" s="53" t="s">
        <v>53</v>
      </c>
      <c r="C5" s="6"/>
      <c r="D5" s="5"/>
      <c r="E5" s="5"/>
      <c r="F5" s="85" t="s">
        <v>53</v>
      </c>
      <c r="G5" s="60"/>
      <c r="H5" s="60"/>
      <c r="I5" s="60"/>
    </row>
    <row r="6" spans="1:10" s="13" customFormat="1" ht="15">
      <c r="A6" s="54"/>
      <c r="B6" s="55"/>
      <c r="C6" s="55"/>
      <c r="D6" s="56"/>
      <c r="E6" s="56"/>
      <c r="F6" s="84"/>
      <c r="G6" s="27"/>
      <c r="H6" s="27"/>
      <c r="I6" s="27"/>
      <c r="J6" s="94"/>
    </row>
    <row r="7" spans="1:10" s="7" customFormat="1" ht="12.75">
      <c r="A7" s="7" t="s">
        <v>93</v>
      </c>
      <c r="B7" s="17">
        <v>24170.01</v>
      </c>
      <c r="C7" s="17"/>
      <c r="D7" s="17"/>
      <c r="E7" s="17"/>
      <c r="F7" s="17">
        <v>3077.73</v>
      </c>
      <c r="G7" s="17"/>
      <c r="H7" s="17"/>
      <c r="I7" s="17"/>
      <c r="J7" s="17"/>
    </row>
    <row r="8" spans="2:9" ht="12.75">
      <c r="B8" s="19"/>
      <c r="C8" s="19"/>
      <c r="D8" s="19"/>
      <c r="E8" s="19"/>
      <c r="G8" s="19"/>
      <c r="H8" s="19"/>
      <c r="I8" s="19"/>
    </row>
    <row r="9" spans="1:9" ht="12.75">
      <c r="A9" s="7"/>
      <c r="B9" s="17"/>
      <c r="C9" s="17"/>
      <c r="D9" s="17"/>
      <c r="E9" s="17"/>
      <c r="F9" s="17"/>
      <c r="G9" s="17"/>
      <c r="H9" s="17"/>
      <c r="I9" s="17"/>
    </row>
    <row r="10" spans="1:10" s="2" customFormat="1" ht="13.5" thickBot="1">
      <c r="A10" s="33" t="s">
        <v>2</v>
      </c>
      <c r="B10" s="12">
        <f>+SUM(B7:B9)</f>
        <v>24170.01</v>
      </c>
      <c r="C10" s="10"/>
      <c r="D10" s="18"/>
      <c r="E10" s="18"/>
      <c r="F10" s="20">
        <f>+SUM(F7:F9)</f>
        <v>3077.73</v>
      </c>
      <c r="G10" s="10"/>
      <c r="H10" s="10"/>
      <c r="I10" s="10"/>
      <c r="J10" s="21"/>
    </row>
    <row r="11" spans="1:10" s="2" customFormat="1" ht="13.5" thickTop="1">
      <c r="A11" s="33"/>
      <c r="B11" s="10"/>
      <c r="C11" s="10"/>
      <c r="D11" s="18"/>
      <c r="E11" s="18"/>
      <c r="F11" s="23"/>
      <c r="G11" s="10"/>
      <c r="H11" s="10"/>
      <c r="I11" s="10"/>
      <c r="J11" s="21"/>
    </row>
    <row r="12" spans="1:10" s="2" customFormat="1" ht="15">
      <c r="A12" s="11" t="s">
        <v>128</v>
      </c>
      <c r="B12" s="10"/>
      <c r="C12" s="10"/>
      <c r="D12" s="18"/>
      <c r="E12" s="18"/>
      <c r="F12" s="23"/>
      <c r="G12" s="10"/>
      <c r="H12" s="10"/>
      <c r="I12" s="10"/>
      <c r="J12" s="21"/>
    </row>
    <row r="13" spans="1:10" s="2" customFormat="1" ht="15">
      <c r="A13" s="11"/>
      <c r="B13" s="10"/>
      <c r="C13" s="10"/>
      <c r="D13" s="18"/>
      <c r="E13" s="18"/>
      <c r="F13" s="23"/>
      <c r="G13" s="10"/>
      <c r="H13" s="10"/>
      <c r="I13" s="10"/>
      <c r="J13" s="21"/>
    </row>
    <row r="14" spans="1:10" s="2" customFormat="1" ht="12.75">
      <c r="A14" s="9" t="s">
        <v>129</v>
      </c>
      <c r="B14" s="10"/>
      <c r="C14" s="10"/>
      <c r="D14" s="18"/>
      <c r="E14" s="18"/>
      <c r="F14" s="23"/>
      <c r="G14" s="10"/>
      <c r="H14" s="10"/>
      <c r="I14" s="10"/>
      <c r="J14" s="21"/>
    </row>
    <row r="15" spans="1:10" s="2" customFormat="1" ht="15">
      <c r="A15" s="11"/>
      <c r="B15" s="10"/>
      <c r="C15" s="10"/>
      <c r="D15" s="18"/>
      <c r="E15" s="18"/>
      <c r="F15" s="23"/>
      <c r="G15" s="10"/>
      <c r="H15" s="10"/>
      <c r="I15" s="10"/>
      <c r="J15" s="21"/>
    </row>
    <row r="16" spans="1:10" s="2" customFormat="1" ht="15">
      <c r="A16" s="33"/>
      <c r="B16" s="27">
        <v>2018</v>
      </c>
      <c r="C16" s="55"/>
      <c r="D16" s="18"/>
      <c r="E16" s="18"/>
      <c r="F16" s="23"/>
      <c r="G16" s="10"/>
      <c r="H16" s="10"/>
      <c r="I16" s="10"/>
      <c r="J16" s="21"/>
    </row>
    <row r="17" spans="1:10" s="2" customFormat="1" ht="15">
      <c r="A17" s="1"/>
      <c r="B17" s="25" t="s">
        <v>53</v>
      </c>
      <c r="C17" s="55"/>
      <c r="D17" s="7"/>
      <c r="E17" s="7"/>
      <c r="F17" s="23"/>
      <c r="G17" s="10"/>
      <c r="H17" s="10"/>
      <c r="I17" s="10"/>
      <c r="J17" s="21"/>
    </row>
    <row r="18" spans="1:10" s="8" customFormat="1" ht="12.75">
      <c r="A18" s="22" t="s">
        <v>130</v>
      </c>
      <c r="B18" s="43">
        <v>485</v>
      </c>
      <c r="C18" s="43"/>
      <c r="D18" s="7"/>
      <c r="E18" s="7"/>
      <c r="F18" s="23"/>
      <c r="G18" s="10"/>
      <c r="H18" s="10"/>
      <c r="I18" s="10"/>
      <c r="J18" s="23"/>
    </row>
    <row r="19" spans="1:10" s="2" customFormat="1" ht="12.75">
      <c r="A19" s="1"/>
      <c r="B19" s="51"/>
      <c r="C19" s="51"/>
      <c r="D19" s="7"/>
      <c r="E19" s="7"/>
      <c r="F19" s="23"/>
      <c r="G19" s="10"/>
      <c r="H19" s="10"/>
      <c r="I19" s="10"/>
      <c r="J19" s="21"/>
    </row>
    <row r="20" spans="1:10" s="2" customFormat="1" ht="13.5" thickBot="1">
      <c r="A20" s="33" t="s">
        <v>2</v>
      </c>
      <c r="B20" s="20">
        <f>+SUM(B18:B19)</f>
        <v>485</v>
      </c>
      <c r="C20" s="23"/>
      <c r="D20" s="10"/>
      <c r="E20" s="10"/>
      <c r="F20" s="23"/>
      <c r="G20" s="10"/>
      <c r="H20" s="10"/>
      <c r="I20" s="10"/>
      <c r="J20" s="21"/>
    </row>
    <row r="21" spans="1:10" s="2" customFormat="1" ht="13.5" thickTop="1">
      <c r="A21" s="33"/>
      <c r="B21" s="10"/>
      <c r="C21" s="10"/>
      <c r="D21" s="18"/>
      <c r="E21" s="18"/>
      <c r="F21" s="23"/>
      <c r="G21" s="10"/>
      <c r="H21" s="10"/>
      <c r="I21" s="10"/>
      <c r="J21" s="21"/>
    </row>
    <row r="22" spans="1:10" s="2" customFormat="1" ht="12.75">
      <c r="A22" s="33"/>
      <c r="B22" s="10"/>
      <c r="C22" s="10"/>
      <c r="D22" s="18"/>
      <c r="E22" s="18"/>
      <c r="F22" s="23"/>
      <c r="G22" s="10"/>
      <c r="H22" s="10"/>
      <c r="I22" s="10"/>
      <c r="J22" s="21"/>
    </row>
    <row r="23" spans="1:3" ht="15">
      <c r="A23" s="11" t="s">
        <v>67</v>
      </c>
      <c r="B23" s="5"/>
      <c r="C23" s="5"/>
    </row>
    <row r="24" spans="2:3" ht="12.75">
      <c r="B24" s="5"/>
      <c r="C24" s="5"/>
    </row>
    <row r="25" spans="2:10" s="16" customFormat="1" ht="64.5" thickBot="1">
      <c r="B25" s="93" t="s">
        <v>131</v>
      </c>
      <c r="C25" s="57"/>
      <c r="D25" s="92" t="s">
        <v>95</v>
      </c>
      <c r="E25" s="58"/>
      <c r="F25" s="95" t="s">
        <v>96</v>
      </c>
      <c r="G25" s="58"/>
      <c r="H25" s="92" t="s">
        <v>119</v>
      </c>
      <c r="I25" s="1"/>
      <c r="J25" s="95" t="s">
        <v>134</v>
      </c>
    </row>
    <row r="26" spans="1:19" s="7" customFormat="1" ht="12.75">
      <c r="A26" s="71" t="s">
        <v>111</v>
      </c>
      <c r="B26" s="17"/>
      <c r="C26" s="49"/>
      <c r="D26" s="45">
        <f>1750+176-0.27</f>
        <v>1925.73</v>
      </c>
      <c r="E26" s="17"/>
      <c r="F26" s="17">
        <v>1925.73</v>
      </c>
      <c r="G26" s="17"/>
      <c r="H26" s="17"/>
      <c r="I26" s="58"/>
      <c r="J26" s="98">
        <f>+B26+D26-F26-H26</f>
        <v>0</v>
      </c>
      <c r="K26" s="59"/>
      <c r="L26" s="59"/>
      <c r="M26" s="59"/>
      <c r="O26" s="59"/>
      <c r="P26" s="59"/>
      <c r="Q26" s="59"/>
      <c r="R26" s="59"/>
      <c r="S26" s="59"/>
    </row>
    <row r="27" spans="1:19" s="7" customFormat="1" ht="12.75">
      <c r="A27" s="22" t="s">
        <v>132</v>
      </c>
      <c r="B27" s="17"/>
      <c r="C27" s="49"/>
      <c r="D27" s="17">
        <v>200</v>
      </c>
      <c r="E27" s="17"/>
      <c r="F27" s="17">
        <v>200</v>
      </c>
      <c r="G27" s="17"/>
      <c r="H27" s="17"/>
      <c r="I27" s="58"/>
      <c r="J27" s="17">
        <f>+B27+D27-F27-H27</f>
        <v>0</v>
      </c>
      <c r="K27" s="59"/>
      <c r="L27" s="59"/>
      <c r="M27" s="59"/>
      <c r="O27" s="59"/>
      <c r="P27" s="59"/>
      <c r="Q27" s="59"/>
      <c r="R27" s="59"/>
      <c r="S27" s="59"/>
    </row>
    <row r="28" spans="1:19" s="7" customFormat="1" ht="12.75">
      <c r="A28" s="71" t="s">
        <v>112</v>
      </c>
      <c r="B28" s="17">
        <v>3052.18</v>
      </c>
      <c r="C28" s="49"/>
      <c r="D28" s="17">
        <f>559+0.5+21125-176</f>
        <v>21508.5</v>
      </c>
      <c r="E28" s="17"/>
      <c r="F28" s="17"/>
      <c r="G28" s="17"/>
      <c r="H28" s="17">
        <v>909.09</v>
      </c>
      <c r="I28" s="17"/>
      <c r="J28" s="17">
        <f>+B28+D28-F28-H28</f>
        <v>23651.59</v>
      </c>
      <c r="K28" s="59"/>
      <c r="L28" s="59"/>
      <c r="M28" s="59"/>
      <c r="O28" s="59"/>
      <c r="P28" s="59"/>
      <c r="Q28" s="59"/>
      <c r="R28" s="59"/>
      <c r="S28" s="59"/>
    </row>
    <row r="29" spans="1:19" ht="12.75">
      <c r="A29" s="7" t="s">
        <v>34</v>
      </c>
      <c r="B29" s="17"/>
      <c r="C29" s="49"/>
      <c r="D29" s="17"/>
      <c r="E29" s="17"/>
      <c r="F29" s="17">
        <v>773.14</v>
      </c>
      <c r="G29" s="17"/>
      <c r="H29" s="17">
        <v>-773.14</v>
      </c>
      <c r="I29" s="17"/>
      <c r="J29" s="99">
        <f>+B29+D29-F29-H29</f>
        <v>0</v>
      </c>
      <c r="K29" s="34"/>
      <c r="L29" s="34"/>
      <c r="M29" s="34"/>
      <c r="O29" s="34"/>
      <c r="P29" s="34"/>
      <c r="Q29" s="34"/>
      <c r="R29" s="34"/>
      <c r="S29" s="34"/>
    </row>
    <row r="30" spans="1:19" ht="12.75">
      <c r="A30" s="7" t="s">
        <v>52</v>
      </c>
      <c r="B30" s="17"/>
      <c r="C30" s="49"/>
      <c r="D30" s="17"/>
      <c r="E30" s="17"/>
      <c r="F30" s="17">
        <v>135.95</v>
      </c>
      <c r="G30" s="17"/>
      <c r="H30" s="45">
        <v>-135.95</v>
      </c>
      <c r="I30" s="17"/>
      <c r="J30" s="17">
        <f>+B30+D30-F30-H30</f>
        <v>0</v>
      </c>
      <c r="K30" s="34"/>
      <c r="L30" s="34"/>
      <c r="M30" s="34"/>
      <c r="O30" s="34"/>
      <c r="P30" s="34"/>
      <c r="Q30" s="34"/>
      <c r="R30" s="34"/>
      <c r="S30" s="34"/>
    </row>
    <row r="31" spans="1:19" s="2" customFormat="1" ht="13.5" thickBot="1">
      <c r="A31" s="33" t="s">
        <v>2</v>
      </c>
      <c r="B31" s="20">
        <f>+SUM(B26:B30)</f>
        <v>3052.18</v>
      </c>
      <c r="C31" s="61"/>
      <c r="D31" s="20">
        <f>+SUM(D26:D30)</f>
        <v>23634.23</v>
      </c>
      <c r="E31" s="23"/>
      <c r="F31" s="20">
        <f>+SUM(F26:F30)</f>
        <v>3034.8199999999997</v>
      </c>
      <c r="G31" s="23"/>
      <c r="H31" s="91">
        <f>+SUM(H26:H30)</f>
        <v>0</v>
      </c>
      <c r="I31" s="17"/>
      <c r="J31" s="20">
        <f>+SUM(J26:J30)</f>
        <v>23651.59</v>
      </c>
      <c r="K31" s="35"/>
      <c r="L31" s="35"/>
      <c r="M31" s="35"/>
      <c r="O31" s="35"/>
      <c r="P31" s="35"/>
      <c r="Q31" s="35"/>
      <c r="R31" s="35"/>
      <c r="S31" s="35"/>
    </row>
    <row r="32" spans="2:19" ht="13.5" thickTop="1">
      <c r="B32" s="5"/>
      <c r="C32" s="5"/>
      <c r="D32" s="87"/>
      <c r="E32" s="87"/>
      <c r="G32" s="87"/>
      <c r="H32" s="87"/>
      <c r="I32" s="23"/>
      <c r="O32" s="34"/>
      <c r="P32" s="34"/>
      <c r="Q32" s="34"/>
      <c r="R32" s="34"/>
      <c r="S32" s="34"/>
    </row>
    <row r="33" spans="2:19" ht="12.75">
      <c r="B33" s="5"/>
      <c r="C33" s="5"/>
      <c r="D33" s="87"/>
      <c r="E33" s="87"/>
      <c r="G33" s="87"/>
      <c r="H33" s="87"/>
      <c r="I33" s="87"/>
      <c r="O33" s="34"/>
      <c r="P33" s="34"/>
      <c r="Q33" s="34"/>
      <c r="R33" s="34"/>
      <c r="S33" s="34"/>
    </row>
    <row r="34" spans="1:19" ht="15">
      <c r="A34" s="11" t="s">
        <v>71</v>
      </c>
      <c r="B34" s="51"/>
      <c r="C34" s="51"/>
      <c r="D34" s="87"/>
      <c r="E34" s="87"/>
      <c r="G34" s="87"/>
      <c r="H34" s="87"/>
      <c r="I34" s="87"/>
      <c r="O34" s="34"/>
      <c r="P34" s="34"/>
      <c r="Q34" s="34"/>
      <c r="R34" s="34"/>
      <c r="S34" s="34"/>
    </row>
    <row r="35" spans="1:19" ht="15">
      <c r="A35" s="11"/>
      <c r="B35" s="27">
        <v>2017</v>
      </c>
      <c r="C35" s="27"/>
      <c r="G35" s="31"/>
      <c r="H35" s="31"/>
      <c r="I35" s="87"/>
      <c r="O35" s="34"/>
      <c r="P35" s="34"/>
      <c r="Q35" s="34"/>
      <c r="R35" s="34"/>
      <c r="S35" s="34"/>
    </row>
    <row r="36" spans="2:19" ht="15">
      <c r="B36" s="25" t="s">
        <v>53</v>
      </c>
      <c r="C36" s="27"/>
      <c r="G36" s="31"/>
      <c r="H36" s="31"/>
      <c r="I36" s="31"/>
      <c r="O36" s="34"/>
      <c r="P36" s="34"/>
      <c r="Q36" s="34"/>
      <c r="R36" s="34"/>
      <c r="S36" s="34"/>
    </row>
    <row r="37" spans="1:19" ht="12.75">
      <c r="A37" s="9" t="s">
        <v>133</v>
      </c>
      <c r="B37" s="51">
        <v>33.35</v>
      </c>
      <c r="C37" s="51"/>
      <c r="G37" s="31"/>
      <c r="H37" s="31"/>
      <c r="I37" s="31"/>
      <c r="O37" s="34"/>
      <c r="P37" s="34"/>
      <c r="Q37" s="34"/>
      <c r="R37" s="34"/>
      <c r="S37" s="34"/>
    </row>
    <row r="38" spans="1:19" ht="12.75">
      <c r="A38" s="72"/>
      <c r="B38" s="51"/>
      <c r="C38" s="51"/>
      <c r="G38" s="31"/>
      <c r="H38" s="31"/>
      <c r="I38" s="31"/>
      <c r="O38" s="34"/>
      <c r="P38" s="34"/>
      <c r="Q38" s="34"/>
      <c r="R38" s="34"/>
      <c r="S38" s="34"/>
    </row>
    <row r="39" spans="2:19" ht="12.75">
      <c r="B39" s="51"/>
      <c r="C39" s="51"/>
      <c r="G39" s="31"/>
      <c r="H39" s="31"/>
      <c r="I39" s="31"/>
      <c r="O39" s="34"/>
      <c r="P39" s="34"/>
      <c r="Q39" s="34"/>
      <c r="R39" s="34"/>
      <c r="S39" s="34"/>
    </row>
    <row r="40" spans="1:19" ht="13.5" thickBot="1">
      <c r="A40" s="33" t="s">
        <v>2</v>
      </c>
      <c r="B40" s="20">
        <f>+B37+B38</f>
        <v>33.35</v>
      </c>
      <c r="C40" s="23"/>
      <c r="G40" s="31"/>
      <c r="H40" s="31"/>
      <c r="I40" s="31"/>
      <c r="O40" s="34"/>
      <c r="P40" s="34"/>
      <c r="Q40" s="34"/>
      <c r="R40" s="34"/>
      <c r="S40" s="34"/>
    </row>
    <row r="41" spans="1:19" ht="13.5" thickTop="1">
      <c r="A41" s="41"/>
      <c r="B41" s="23"/>
      <c r="C41" s="23"/>
      <c r="G41" s="31"/>
      <c r="H41" s="31"/>
      <c r="I41" s="31"/>
      <c r="O41" s="34"/>
      <c r="P41" s="34"/>
      <c r="Q41" s="34"/>
      <c r="R41" s="34"/>
      <c r="S41" s="34"/>
    </row>
    <row r="42" spans="2:19" ht="12.75">
      <c r="B42" s="5"/>
      <c r="C42" s="5"/>
      <c r="G42" s="31"/>
      <c r="H42" s="31"/>
      <c r="I42" s="31"/>
      <c r="O42" s="34"/>
      <c r="P42" s="34"/>
      <c r="Q42" s="34"/>
      <c r="R42" s="34"/>
      <c r="S42" s="34"/>
    </row>
    <row r="43" spans="2:19" ht="12.75">
      <c r="B43" s="5"/>
      <c r="C43" s="5"/>
      <c r="G43" s="31"/>
      <c r="H43" s="31"/>
      <c r="I43" s="31"/>
      <c r="O43" s="34"/>
      <c r="P43" s="34"/>
      <c r="Q43" s="34"/>
      <c r="R43" s="34"/>
      <c r="S43" s="34"/>
    </row>
    <row r="44" spans="2:19" ht="12.75">
      <c r="B44" s="5"/>
      <c r="C44" s="5"/>
      <c r="G44" s="31"/>
      <c r="H44" s="31"/>
      <c r="I44" s="31"/>
      <c r="O44" s="34"/>
      <c r="P44" s="34"/>
      <c r="Q44" s="34"/>
      <c r="R44" s="34"/>
      <c r="S44" s="34"/>
    </row>
    <row r="45" spans="2:19" ht="12.75">
      <c r="B45" s="5"/>
      <c r="C45" s="5"/>
      <c r="G45" s="31"/>
      <c r="H45" s="31"/>
      <c r="I45" s="31"/>
      <c r="O45" s="34"/>
      <c r="P45" s="34"/>
      <c r="Q45" s="34"/>
      <c r="R45" s="34"/>
      <c r="S45" s="34"/>
    </row>
    <row r="46" spans="2:19" ht="12.75">
      <c r="B46" s="5"/>
      <c r="C46" s="5"/>
      <c r="G46" s="31"/>
      <c r="H46" s="31"/>
      <c r="I46" s="31"/>
      <c r="O46" s="34"/>
      <c r="P46" s="34"/>
      <c r="Q46" s="34"/>
      <c r="R46" s="34"/>
      <c r="S46" s="34"/>
    </row>
    <row r="47" spans="2:19" ht="12.75">
      <c r="B47" s="5"/>
      <c r="C47" s="5"/>
      <c r="G47" s="31"/>
      <c r="H47" s="31"/>
      <c r="I47" s="31"/>
      <c r="O47" s="34"/>
      <c r="P47" s="34"/>
      <c r="Q47" s="34"/>
      <c r="R47" s="34"/>
      <c r="S47" s="34"/>
    </row>
    <row r="48" spans="2:19" ht="12.75">
      <c r="B48" s="5"/>
      <c r="C48" s="5"/>
      <c r="G48" s="31"/>
      <c r="H48" s="31"/>
      <c r="I48" s="31"/>
      <c r="O48" s="34"/>
      <c r="P48" s="34"/>
      <c r="Q48" s="34"/>
      <c r="R48" s="34"/>
      <c r="S48" s="34"/>
    </row>
    <row r="49" spans="2:19" ht="12.75">
      <c r="B49" s="5"/>
      <c r="C49" s="5"/>
      <c r="G49" s="31"/>
      <c r="H49" s="31"/>
      <c r="I49" s="31"/>
      <c r="O49" s="34"/>
      <c r="P49" s="34"/>
      <c r="Q49" s="34"/>
      <c r="R49" s="34"/>
      <c r="S49" s="34"/>
    </row>
    <row r="50" spans="2:19" ht="12.75">
      <c r="B50" s="5"/>
      <c r="C50" s="5"/>
      <c r="G50" s="31"/>
      <c r="H50" s="31"/>
      <c r="I50" s="31"/>
      <c r="O50" s="34"/>
      <c r="P50" s="34"/>
      <c r="Q50" s="34"/>
      <c r="R50" s="34"/>
      <c r="S50" s="34"/>
    </row>
    <row r="51" spans="1:19" ht="15">
      <c r="A51" s="11"/>
      <c r="B51" s="5"/>
      <c r="C51" s="5"/>
      <c r="G51" s="31"/>
      <c r="H51" s="31"/>
      <c r="I51" s="31"/>
      <c r="O51" s="34"/>
      <c r="P51" s="34"/>
      <c r="Q51" s="34"/>
      <c r="R51" s="34"/>
      <c r="S51" s="34"/>
    </row>
    <row r="52" spans="2:19" ht="12.75">
      <c r="B52" s="5"/>
      <c r="C52" s="5"/>
      <c r="G52" s="31"/>
      <c r="H52" s="31"/>
      <c r="I52" s="31"/>
      <c r="O52" s="34"/>
      <c r="P52" s="34"/>
      <c r="Q52" s="34"/>
      <c r="R52" s="34"/>
      <c r="S52" s="34"/>
    </row>
    <row r="53" spans="2:19" ht="12.75">
      <c r="B53" s="5"/>
      <c r="C53" s="5"/>
      <c r="G53" s="31"/>
      <c r="H53" s="31"/>
      <c r="I53" s="31"/>
      <c r="O53" s="34"/>
      <c r="P53" s="34"/>
      <c r="Q53" s="34"/>
      <c r="R53" s="34"/>
      <c r="S53" s="34"/>
    </row>
    <row r="54" spans="2:19" ht="12.75">
      <c r="B54" s="5"/>
      <c r="C54" s="5"/>
      <c r="G54" s="31"/>
      <c r="H54" s="31"/>
      <c r="I54" s="31"/>
      <c r="O54" s="34"/>
      <c r="P54" s="34"/>
      <c r="Q54" s="34"/>
      <c r="R54" s="34"/>
      <c r="S54" s="34"/>
    </row>
    <row r="55" spans="2:19" ht="12.75">
      <c r="B55" s="5"/>
      <c r="C55" s="5"/>
      <c r="G55" s="31"/>
      <c r="H55" s="31"/>
      <c r="I55" s="31"/>
      <c r="O55" s="34"/>
      <c r="P55" s="34"/>
      <c r="Q55" s="34"/>
      <c r="R55" s="34"/>
      <c r="S55" s="34"/>
    </row>
    <row r="56" spans="2:19" ht="12.75">
      <c r="B56" s="5"/>
      <c r="C56" s="5"/>
      <c r="G56" s="31"/>
      <c r="H56" s="31"/>
      <c r="I56" s="31"/>
      <c r="O56" s="34"/>
      <c r="P56" s="34"/>
      <c r="Q56" s="34"/>
      <c r="R56" s="34"/>
      <c r="S56" s="34"/>
    </row>
    <row r="57" spans="2:19" ht="12.75">
      <c r="B57" s="5"/>
      <c r="C57" s="5"/>
      <c r="G57" s="31"/>
      <c r="H57" s="31"/>
      <c r="I57" s="31"/>
      <c r="O57" s="34"/>
      <c r="P57" s="34"/>
      <c r="Q57" s="34"/>
      <c r="R57" s="34"/>
      <c r="S57" s="34"/>
    </row>
    <row r="58" spans="2:19" ht="12.75">
      <c r="B58" s="5"/>
      <c r="C58" s="5"/>
      <c r="G58" s="31"/>
      <c r="H58" s="31"/>
      <c r="I58" s="31"/>
      <c r="O58" s="34"/>
      <c r="P58" s="34"/>
      <c r="Q58" s="34"/>
      <c r="R58" s="34"/>
      <c r="S58" s="34"/>
    </row>
    <row r="59" spans="2:19" ht="12.75">
      <c r="B59" s="5"/>
      <c r="C59" s="5"/>
      <c r="G59" s="31"/>
      <c r="H59" s="31"/>
      <c r="I59" s="31"/>
      <c r="O59" s="34"/>
      <c r="P59" s="34"/>
      <c r="Q59" s="34"/>
      <c r="R59" s="34"/>
      <c r="S59" s="34"/>
    </row>
    <row r="60" spans="2:19" ht="12.75">
      <c r="B60" s="5"/>
      <c r="C60" s="5"/>
      <c r="G60" s="31"/>
      <c r="H60" s="31"/>
      <c r="I60" s="31"/>
      <c r="O60" s="34"/>
      <c r="P60" s="34"/>
      <c r="Q60" s="34"/>
      <c r="R60" s="34"/>
      <c r="S60" s="34"/>
    </row>
    <row r="61" spans="2:19" ht="12.75">
      <c r="B61" s="5"/>
      <c r="C61" s="5"/>
      <c r="G61" s="31"/>
      <c r="H61" s="31"/>
      <c r="I61" s="31"/>
      <c r="O61" s="34"/>
      <c r="P61" s="34"/>
      <c r="Q61" s="34"/>
      <c r="R61" s="34"/>
      <c r="S61" s="34"/>
    </row>
    <row r="62" spans="2:19" ht="12.75">
      <c r="B62" s="5"/>
      <c r="C62" s="5"/>
      <c r="G62" s="31"/>
      <c r="H62" s="31"/>
      <c r="I62" s="31"/>
      <c r="O62" s="34"/>
      <c r="P62" s="34"/>
      <c r="Q62" s="34"/>
      <c r="R62" s="34"/>
      <c r="S62" s="34"/>
    </row>
    <row r="63" spans="2:19" ht="12.75">
      <c r="B63" s="5"/>
      <c r="C63" s="5"/>
      <c r="G63" s="31"/>
      <c r="H63" s="31"/>
      <c r="I63" s="31"/>
      <c r="O63" s="34"/>
      <c r="P63" s="34"/>
      <c r="Q63" s="34"/>
      <c r="R63" s="34"/>
      <c r="S63" s="34"/>
    </row>
    <row r="64" spans="1:19" ht="15">
      <c r="A64" s="11" t="s">
        <v>51</v>
      </c>
      <c r="B64" s="51"/>
      <c r="C64" s="51"/>
      <c r="I64" s="31"/>
      <c r="O64" s="34"/>
      <c r="P64" s="34"/>
      <c r="Q64" s="34"/>
      <c r="R64" s="34"/>
      <c r="S64" s="34"/>
    </row>
    <row r="65" spans="1:5" ht="15">
      <c r="A65" s="11"/>
      <c r="B65" s="51"/>
      <c r="C65" s="51"/>
      <c r="D65" s="40"/>
      <c r="E65" s="40"/>
    </row>
    <row r="66" spans="2:5" ht="15">
      <c r="B66" s="25">
        <v>2012</v>
      </c>
      <c r="C66" s="27"/>
      <c r="D66" s="7"/>
      <c r="E66" s="7"/>
    </row>
    <row r="67" spans="1:5" ht="12.75">
      <c r="A67" s="26"/>
      <c r="B67" s="42"/>
      <c r="C67" s="43"/>
      <c r="D67" s="7"/>
      <c r="E67" s="7"/>
    </row>
    <row r="68" spans="2:5" ht="12.75">
      <c r="B68" s="51"/>
      <c r="C68" s="51"/>
      <c r="D68" s="7"/>
      <c r="E68" s="7"/>
    </row>
    <row r="69" spans="1:10" s="2" customFormat="1" ht="13.5" thickBot="1">
      <c r="A69" s="33" t="s">
        <v>2</v>
      </c>
      <c r="B69" s="20">
        <f>+SUM(B67:B67)</f>
        <v>0</v>
      </c>
      <c r="C69" s="23"/>
      <c r="D69" s="10"/>
      <c r="E69" s="10"/>
      <c r="F69" s="23"/>
      <c r="G69" s="10"/>
      <c r="H69" s="10"/>
      <c r="I69" s="1"/>
      <c r="J69" s="21"/>
    </row>
    <row r="70" spans="1:10" s="2" customFormat="1" ht="13.5" thickTop="1">
      <c r="A70" s="41"/>
      <c r="B70" s="23"/>
      <c r="C70" s="23"/>
      <c r="D70" s="10"/>
      <c r="E70" s="10"/>
      <c r="F70" s="23"/>
      <c r="G70" s="10"/>
      <c r="H70" s="10"/>
      <c r="I70" s="10"/>
      <c r="J70" s="21"/>
    </row>
    <row r="71" spans="1:10" s="2" customFormat="1" ht="12.75">
      <c r="A71" s="41"/>
      <c r="B71" s="23"/>
      <c r="C71" s="23"/>
      <c r="D71" s="10"/>
      <c r="E71" s="10"/>
      <c r="F71" s="23"/>
      <c r="G71" s="10"/>
      <c r="H71" s="10"/>
      <c r="I71" s="10"/>
      <c r="J71" s="21"/>
    </row>
    <row r="72" spans="1:11" s="2" customFormat="1" ht="12.75">
      <c r="A72" s="7"/>
      <c r="B72" s="7"/>
      <c r="C72" s="7"/>
      <c r="D72" s="7"/>
      <c r="E72" s="7"/>
      <c r="F72" s="19"/>
      <c r="G72" s="1"/>
      <c r="H72" s="1"/>
      <c r="I72" s="10"/>
      <c r="J72" s="19"/>
      <c r="K72" s="1"/>
    </row>
    <row r="73" spans="1:11" s="2" customFormat="1" ht="12.75">
      <c r="A73" s="7"/>
      <c r="B73" s="7"/>
      <c r="C73" s="7"/>
      <c r="D73" s="7"/>
      <c r="E73" s="7"/>
      <c r="F73" s="19"/>
      <c r="G73" s="1"/>
      <c r="H73" s="1"/>
      <c r="I73" s="1"/>
      <c r="J73" s="19"/>
      <c r="K73" s="1"/>
    </row>
    <row r="74" spans="1:11" s="2" customFormat="1" ht="12.75">
      <c r="A74" s="7"/>
      <c r="B74" s="7"/>
      <c r="C74" s="7"/>
      <c r="D74" s="7"/>
      <c r="E74" s="7"/>
      <c r="F74" s="19"/>
      <c r="G74" s="1"/>
      <c r="H74" s="1"/>
      <c r="I74" s="1"/>
      <c r="J74" s="19"/>
      <c r="K74" s="1"/>
    </row>
    <row r="75" spans="1:5" ht="12.75">
      <c r="A75" s="7"/>
      <c r="B75" s="7"/>
      <c r="C75" s="7"/>
      <c r="D75" s="7"/>
      <c r="E75" s="7"/>
    </row>
    <row r="76" spans="1:5" ht="12.75">
      <c r="A76" s="7"/>
      <c r="B76" s="7"/>
      <c r="C76" s="7"/>
      <c r="D76" s="7"/>
      <c r="E76" s="7"/>
    </row>
    <row r="78" spans="1:3" ht="12.75">
      <c r="A78" s="9"/>
      <c r="B78" s="5"/>
      <c r="C78" s="5"/>
    </row>
    <row r="79" spans="1:13" ht="12.75">
      <c r="A79" s="7"/>
      <c r="B79" s="40"/>
      <c r="C79" s="40"/>
      <c r="D79" s="7"/>
      <c r="E79" s="7"/>
      <c r="F79" s="17"/>
      <c r="G79" s="7"/>
      <c r="H79" s="7"/>
      <c r="J79" s="17"/>
      <c r="K79" s="7"/>
      <c r="L79" s="7"/>
      <c r="M79" s="7"/>
    </row>
    <row r="80" spans="1:13" ht="12.75">
      <c r="A80" s="7"/>
      <c r="B80" s="40"/>
      <c r="C80" s="40"/>
      <c r="D80" s="7"/>
      <c r="E80" s="7"/>
      <c r="F80" s="17"/>
      <c r="G80" s="7"/>
      <c r="H80" s="7"/>
      <c r="I80" s="7"/>
      <c r="J80" s="17"/>
      <c r="K80" s="7"/>
      <c r="L80" s="7"/>
      <c r="M80" s="7"/>
    </row>
    <row r="81" spans="1:13" ht="15">
      <c r="A81" s="7"/>
      <c r="B81" s="27"/>
      <c r="C81" s="27"/>
      <c r="D81" s="39"/>
      <c r="E81" s="39"/>
      <c r="F81" s="84"/>
      <c r="G81" s="27"/>
      <c r="H81" s="27"/>
      <c r="I81" s="7"/>
      <c r="J81" s="17"/>
      <c r="K81" s="7"/>
      <c r="L81" s="7"/>
      <c r="M81" s="7"/>
    </row>
    <row r="82" spans="1:13" ht="15">
      <c r="A82" s="7"/>
      <c r="B82" s="17"/>
      <c r="C82" s="17"/>
      <c r="D82" s="17"/>
      <c r="E82" s="17"/>
      <c r="F82" s="28"/>
      <c r="G82" s="28"/>
      <c r="H82" s="28"/>
      <c r="I82" s="27"/>
      <c r="J82" s="17"/>
      <c r="K82" s="7"/>
      <c r="L82" s="7"/>
      <c r="M82" s="7"/>
    </row>
    <row r="83" spans="1:13" ht="12.75">
      <c r="A83" s="7"/>
      <c r="B83" s="17"/>
      <c r="C83" s="17"/>
      <c r="D83" s="17"/>
      <c r="E83" s="17"/>
      <c r="F83" s="28"/>
      <c r="G83" s="28"/>
      <c r="H83" s="28"/>
      <c r="I83" s="28"/>
      <c r="J83" s="17"/>
      <c r="K83" s="7"/>
      <c r="L83" s="7"/>
      <c r="M83" s="7"/>
    </row>
    <row r="84" spans="1:13" ht="12.75">
      <c r="A84" s="7"/>
      <c r="B84" s="17"/>
      <c r="C84" s="17"/>
      <c r="D84" s="17"/>
      <c r="E84" s="17"/>
      <c r="F84" s="28"/>
      <c r="G84" s="28"/>
      <c r="H84" s="28"/>
      <c r="I84" s="28"/>
      <c r="J84" s="17"/>
      <c r="K84" s="7"/>
      <c r="L84" s="7"/>
      <c r="M84" s="7"/>
    </row>
    <row r="85" spans="1:13" ht="12.75">
      <c r="A85" s="7"/>
      <c r="B85" s="17"/>
      <c r="C85" s="17"/>
      <c r="D85" s="17"/>
      <c r="E85" s="17"/>
      <c r="F85" s="28"/>
      <c r="G85" s="28"/>
      <c r="H85" s="28"/>
      <c r="I85" s="28"/>
      <c r="J85" s="17"/>
      <c r="K85" s="7"/>
      <c r="L85" s="7"/>
      <c r="M85" s="7"/>
    </row>
    <row r="86" spans="1:13" ht="12.75">
      <c r="A86" s="7"/>
      <c r="B86" s="17"/>
      <c r="C86" s="17"/>
      <c r="D86" s="17"/>
      <c r="E86" s="17"/>
      <c r="F86" s="28"/>
      <c r="G86" s="28"/>
      <c r="H86" s="28"/>
      <c r="I86" s="28"/>
      <c r="J86" s="17"/>
      <c r="K86" s="7"/>
      <c r="L86" s="7"/>
      <c r="M86" s="7"/>
    </row>
    <row r="87" spans="1:13" ht="12.75">
      <c r="A87" s="7"/>
      <c r="B87" s="17"/>
      <c r="C87" s="17"/>
      <c r="D87" s="17"/>
      <c r="E87" s="17"/>
      <c r="F87" s="28"/>
      <c r="G87" s="28"/>
      <c r="H87" s="28"/>
      <c r="I87" s="28"/>
      <c r="J87" s="17"/>
      <c r="K87" s="7"/>
      <c r="L87" s="7"/>
      <c r="M87" s="7"/>
    </row>
    <row r="88" spans="1:13" ht="12.75">
      <c r="A88" s="7"/>
      <c r="B88" s="17"/>
      <c r="C88" s="17"/>
      <c r="D88" s="17"/>
      <c r="E88" s="17"/>
      <c r="F88" s="28"/>
      <c r="G88" s="28"/>
      <c r="H88" s="28"/>
      <c r="I88" s="28"/>
      <c r="J88" s="17"/>
      <c r="K88" s="7"/>
      <c r="L88" s="7"/>
      <c r="M88" s="7"/>
    </row>
    <row r="89" spans="1:13" ht="12.75">
      <c r="A89" s="7"/>
      <c r="B89" s="17"/>
      <c r="C89" s="17"/>
      <c r="D89" s="17"/>
      <c r="E89" s="17"/>
      <c r="F89" s="28"/>
      <c r="G89" s="28"/>
      <c r="H89" s="28"/>
      <c r="I89" s="28"/>
      <c r="J89" s="17"/>
      <c r="K89" s="7"/>
      <c r="L89" s="7"/>
      <c r="M89" s="7"/>
    </row>
    <row r="90" spans="1:13" ht="12.75">
      <c r="A90" s="7"/>
      <c r="B90" s="17"/>
      <c r="C90" s="17"/>
      <c r="D90" s="17"/>
      <c r="E90" s="17"/>
      <c r="F90" s="28"/>
      <c r="G90" s="28"/>
      <c r="H90" s="28"/>
      <c r="I90" s="28"/>
      <c r="J90" s="17"/>
      <c r="K90" s="7"/>
      <c r="L90" s="7"/>
      <c r="M90" s="7"/>
    </row>
    <row r="91" spans="1:13" ht="12.75">
      <c r="A91" s="7"/>
      <c r="B91" s="17"/>
      <c r="C91" s="17"/>
      <c r="D91" s="17"/>
      <c r="E91" s="17"/>
      <c r="F91" s="28"/>
      <c r="G91" s="28"/>
      <c r="H91" s="28"/>
      <c r="I91" s="28"/>
      <c r="J91" s="17"/>
      <c r="K91" s="7"/>
      <c r="L91" s="7"/>
      <c r="M91" s="7"/>
    </row>
    <row r="92" spans="1:13" ht="12.75">
      <c r="A92" s="7"/>
      <c r="B92" s="17"/>
      <c r="C92" s="17"/>
      <c r="D92" s="17"/>
      <c r="E92" s="17"/>
      <c r="F92" s="28"/>
      <c r="G92" s="28"/>
      <c r="H92" s="28"/>
      <c r="I92" s="28"/>
      <c r="J92" s="17"/>
      <c r="K92" s="7"/>
      <c r="L92" s="7"/>
      <c r="M92" s="7"/>
    </row>
    <row r="93" spans="1:13" ht="12.75">
      <c r="A93" s="7"/>
      <c r="B93" s="17"/>
      <c r="C93" s="17"/>
      <c r="D93" s="17"/>
      <c r="E93" s="17"/>
      <c r="F93" s="28"/>
      <c r="G93" s="28"/>
      <c r="H93" s="28"/>
      <c r="I93" s="28"/>
      <c r="J93" s="17"/>
      <c r="K93" s="7"/>
      <c r="L93" s="7"/>
      <c r="M93" s="7"/>
    </row>
    <row r="94" spans="1:13" ht="12.75">
      <c r="A94" s="7"/>
      <c r="B94" s="17"/>
      <c r="C94" s="17"/>
      <c r="D94" s="17"/>
      <c r="E94" s="17"/>
      <c r="F94" s="28"/>
      <c r="G94" s="28"/>
      <c r="H94" s="28"/>
      <c r="I94" s="28"/>
      <c r="J94" s="17"/>
      <c r="K94" s="7"/>
      <c r="L94" s="7"/>
      <c r="M94" s="7"/>
    </row>
    <row r="95" spans="1:13" s="2" customFormat="1" ht="12.75">
      <c r="A95" s="41"/>
      <c r="B95" s="23"/>
      <c r="C95" s="23"/>
      <c r="D95" s="23"/>
      <c r="E95" s="23"/>
      <c r="F95" s="23"/>
      <c r="G95" s="23"/>
      <c r="H95" s="23"/>
      <c r="I95" s="28"/>
      <c r="J95" s="23"/>
      <c r="K95" s="8"/>
      <c r="L95" s="8"/>
      <c r="M95" s="8"/>
    </row>
    <row r="96" spans="1:13" ht="12.75">
      <c r="A96" s="7"/>
      <c r="B96" s="7"/>
      <c r="C96" s="7"/>
      <c r="D96" s="7"/>
      <c r="E96" s="7"/>
      <c r="F96" s="17"/>
      <c r="G96" s="30"/>
      <c r="H96" s="30"/>
      <c r="I96" s="23"/>
      <c r="J96" s="17"/>
      <c r="K96" s="7"/>
      <c r="L96" s="7"/>
      <c r="M96" s="7"/>
    </row>
    <row r="97" spans="1:13" ht="12.75">
      <c r="A97" s="7"/>
      <c r="B97" s="7"/>
      <c r="C97" s="7"/>
      <c r="D97" s="7"/>
      <c r="E97" s="7"/>
      <c r="F97" s="17"/>
      <c r="G97" s="7"/>
      <c r="H97" s="7"/>
      <c r="I97" s="30"/>
      <c r="J97" s="17"/>
      <c r="K97" s="7"/>
      <c r="L97" s="7"/>
      <c r="M97" s="7"/>
    </row>
    <row r="98" spans="1:13" ht="12.75">
      <c r="A98" s="7"/>
      <c r="B98" s="7"/>
      <c r="C98" s="7"/>
      <c r="D98" s="7"/>
      <c r="E98" s="7"/>
      <c r="F98" s="17"/>
      <c r="G98" s="7"/>
      <c r="H98" s="7"/>
      <c r="I98" s="7"/>
      <c r="J98" s="17"/>
      <c r="K98" s="7"/>
      <c r="L98" s="7"/>
      <c r="M98" s="7"/>
    </row>
    <row r="99" spans="1:13" ht="12.75">
      <c r="A99" s="7"/>
      <c r="B99" s="7"/>
      <c r="C99" s="7"/>
      <c r="D99" s="7"/>
      <c r="E99" s="7"/>
      <c r="F99" s="17"/>
      <c r="G99" s="7"/>
      <c r="H99" s="7"/>
      <c r="I99" s="7"/>
      <c r="J99" s="17"/>
      <c r="K99" s="7"/>
      <c r="L99" s="7"/>
      <c r="M99" s="7"/>
    </row>
    <row r="100" spans="1:13" ht="12.75">
      <c r="A100" s="7"/>
      <c r="B100" s="7"/>
      <c r="C100" s="7"/>
      <c r="D100" s="7"/>
      <c r="E100" s="7"/>
      <c r="F100" s="17"/>
      <c r="G100" s="7"/>
      <c r="H100" s="7"/>
      <c r="I100" s="7"/>
      <c r="J100" s="17"/>
      <c r="K100" s="7"/>
      <c r="L100" s="7"/>
      <c r="M100" s="7"/>
    </row>
    <row r="101" spans="1:13" ht="12.75">
      <c r="A101" s="7"/>
      <c r="B101" s="7"/>
      <c r="C101" s="7"/>
      <c r="D101" s="7"/>
      <c r="E101" s="7"/>
      <c r="F101" s="17"/>
      <c r="G101" s="7"/>
      <c r="H101" s="7"/>
      <c r="I101" s="7"/>
      <c r="J101" s="17"/>
      <c r="K101" s="7"/>
      <c r="L101" s="7"/>
      <c r="M101" s="7"/>
    </row>
    <row r="102" spans="1:13" ht="12.75">
      <c r="A102" s="7"/>
      <c r="B102" s="7"/>
      <c r="C102" s="7"/>
      <c r="D102" s="7"/>
      <c r="E102" s="7"/>
      <c r="F102" s="17"/>
      <c r="G102" s="7"/>
      <c r="H102" s="7"/>
      <c r="I102" s="7"/>
      <c r="J102" s="17"/>
      <c r="K102" s="7"/>
      <c r="L102" s="7"/>
      <c r="M102" s="7"/>
    </row>
    <row r="103" spans="1:13" ht="12.75">
      <c r="A103" s="7"/>
      <c r="B103" s="7"/>
      <c r="C103" s="7"/>
      <c r="D103" s="7"/>
      <c r="E103" s="7"/>
      <c r="F103" s="17"/>
      <c r="G103" s="7"/>
      <c r="H103" s="7"/>
      <c r="I103" s="7"/>
      <c r="J103" s="17"/>
      <c r="K103" s="7"/>
      <c r="L103" s="7"/>
      <c r="M103" s="7"/>
    </row>
    <row r="104" spans="1:13" ht="12.75">
      <c r="A104" s="7"/>
      <c r="B104" s="7"/>
      <c r="C104" s="7"/>
      <c r="D104" s="7"/>
      <c r="E104" s="7"/>
      <c r="F104" s="17"/>
      <c r="G104" s="7"/>
      <c r="H104" s="7"/>
      <c r="I104" s="7"/>
      <c r="J104" s="17"/>
      <c r="K104" s="7"/>
      <c r="L104" s="7"/>
      <c r="M104" s="7"/>
    </row>
    <row r="105" spans="1:13" ht="12.75">
      <c r="A105" s="7"/>
      <c r="B105" s="7"/>
      <c r="C105" s="7"/>
      <c r="D105" s="7"/>
      <c r="E105" s="7"/>
      <c r="F105" s="17"/>
      <c r="G105" s="7"/>
      <c r="H105" s="7"/>
      <c r="I105" s="7"/>
      <c r="J105" s="17"/>
      <c r="K105" s="7"/>
      <c r="L105" s="7"/>
      <c r="M105" s="7"/>
    </row>
    <row r="106" spans="1:13" ht="12.75">
      <c r="A106" s="7"/>
      <c r="B106" s="7"/>
      <c r="C106" s="7"/>
      <c r="D106" s="7"/>
      <c r="E106" s="7"/>
      <c r="F106" s="17"/>
      <c r="G106" s="7"/>
      <c r="H106" s="7"/>
      <c r="I106" s="7"/>
      <c r="J106" s="17"/>
      <c r="K106" s="7"/>
      <c r="L106" s="7"/>
      <c r="M106" s="7"/>
    </row>
    <row r="107" spans="1:13" ht="12.75">
      <c r="A107" s="7"/>
      <c r="B107" s="7"/>
      <c r="C107" s="7"/>
      <c r="D107" s="7"/>
      <c r="E107" s="7"/>
      <c r="F107" s="17"/>
      <c r="G107" s="7"/>
      <c r="H107" s="7"/>
      <c r="I107" s="7"/>
      <c r="J107" s="17"/>
      <c r="K107" s="7"/>
      <c r="L107" s="7"/>
      <c r="M107" s="7"/>
    </row>
    <row r="108" spans="1:13" ht="12.75">
      <c r="A108" s="7"/>
      <c r="B108" s="7"/>
      <c r="C108" s="7"/>
      <c r="D108" s="7"/>
      <c r="E108" s="7"/>
      <c r="F108" s="17"/>
      <c r="G108" s="7"/>
      <c r="H108" s="7"/>
      <c r="I108" s="7"/>
      <c r="J108" s="17"/>
      <c r="K108" s="7"/>
      <c r="L108" s="7"/>
      <c r="M108" s="7"/>
    </row>
    <row r="109" spans="1:13" ht="12.75">
      <c r="A109" s="7"/>
      <c r="B109" s="7"/>
      <c r="C109" s="7"/>
      <c r="D109" s="7"/>
      <c r="E109" s="7"/>
      <c r="F109" s="17"/>
      <c r="G109" s="7"/>
      <c r="H109" s="7"/>
      <c r="I109" s="7"/>
      <c r="J109" s="17"/>
      <c r="K109" s="7"/>
      <c r="L109" s="7"/>
      <c r="M109" s="7"/>
    </row>
    <row r="110" spans="1:13" ht="12.75">
      <c r="A110" s="7"/>
      <c r="B110" s="7"/>
      <c r="C110" s="7"/>
      <c r="D110" s="7"/>
      <c r="E110" s="7"/>
      <c r="F110" s="17"/>
      <c r="G110" s="7"/>
      <c r="H110" s="7"/>
      <c r="I110" s="7"/>
      <c r="J110" s="17"/>
      <c r="K110" s="7"/>
      <c r="L110" s="7"/>
      <c r="M110" s="7"/>
    </row>
    <row r="111" spans="1:13" ht="12.75">
      <c r="A111" s="7"/>
      <c r="B111" s="7"/>
      <c r="C111" s="7"/>
      <c r="D111" s="7"/>
      <c r="E111" s="7"/>
      <c r="F111" s="17"/>
      <c r="G111" s="7"/>
      <c r="H111" s="7"/>
      <c r="I111" s="7"/>
      <c r="J111" s="17"/>
      <c r="K111" s="7"/>
      <c r="L111" s="7"/>
      <c r="M111" s="7"/>
    </row>
    <row r="112" spans="1:13" ht="12.75">
      <c r="A112" s="7"/>
      <c r="B112" s="7"/>
      <c r="C112" s="7"/>
      <c r="D112" s="7"/>
      <c r="E112" s="7"/>
      <c r="F112" s="17"/>
      <c r="G112" s="7"/>
      <c r="H112" s="7"/>
      <c r="I112" s="7"/>
      <c r="J112" s="17"/>
      <c r="K112" s="7"/>
      <c r="L112" s="7"/>
      <c r="M112" s="7"/>
    </row>
    <row r="113" spans="1:13" ht="12.75">
      <c r="A113" s="7"/>
      <c r="B113" s="7"/>
      <c r="C113" s="7"/>
      <c r="D113" s="7"/>
      <c r="E113" s="7"/>
      <c r="F113" s="17"/>
      <c r="G113" s="7"/>
      <c r="H113" s="7"/>
      <c r="I113" s="7"/>
      <c r="J113" s="17"/>
      <c r="K113" s="7"/>
      <c r="L113" s="7"/>
      <c r="M113" s="7"/>
    </row>
    <row r="114" spans="1:13" ht="12.75">
      <c r="A114" s="7"/>
      <c r="B114" s="7"/>
      <c r="C114" s="7"/>
      <c r="D114" s="7"/>
      <c r="E114" s="7"/>
      <c r="F114" s="17"/>
      <c r="G114" s="7"/>
      <c r="H114" s="7"/>
      <c r="I114" s="7"/>
      <c r="J114" s="17"/>
      <c r="K114" s="7"/>
      <c r="L114" s="7"/>
      <c r="M114" s="7"/>
    </row>
    <row r="115" spans="1:13" ht="12.75">
      <c r="A115" s="7"/>
      <c r="B115" s="7"/>
      <c r="C115" s="7"/>
      <c r="D115" s="7"/>
      <c r="E115" s="7"/>
      <c r="F115" s="17"/>
      <c r="G115" s="7"/>
      <c r="H115" s="7"/>
      <c r="I115" s="7"/>
      <c r="J115" s="17"/>
      <c r="K115" s="7"/>
      <c r="L115" s="7"/>
      <c r="M115" s="7"/>
    </row>
    <row r="116" spans="1:13" ht="12.75">
      <c r="A116" s="7"/>
      <c r="B116" s="7"/>
      <c r="C116" s="7"/>
      <c r="D116" s="7"/>
      <c r="E116" s="7"/>
      <c r="F116" s="17"/>
      <c r="G116" s="7"/>
      <c r="H116" s="7"/>
      <c r="I116" s="7"/>
      <c r="J116" s="17"/>
      <c r="K116" s="7"/>
      <c r="L116" s="7"/>
      <c r="M116" s="7"/>
    </row>
    <row r="117" spans="1:13" ht="12.75">
      <c r="A117" s="7"/>
      <c r="B117" s="7"/>
      <c r="C117" s="7"/>
      <c r="D117" s="7"/>
      <c r="E117" s="7"/>
      <c r="F117" s="17"/>
      <c r="G117" s="7"/>
      <c r="H117" s="7"/>
      <c r="I117" s="7"/>
      <c r="J117" s="17"/>
      <c r="K117" s="7"/>
      <c r="L117" s="7"/>
      <c r="M117" s="7"/>
    </row>
    <row r="118" spans="1:13" ht="12.75">
      <c r="A118" s="7"/>
      <c r="B118" s="7"/>
      <c r="C118" s="7"/>
      <c r="D118" s="7"/>
      <c r="E118" s="7"/>
      <c r="F118" s="17"/>
      <c r="G118" s="7"/>
      <c r="H118" s="7"/>
      <c r="I118" s="7"/>
      <c r="J118" s="17"/>
      <c r="K118" s="7"/>
      <c r="L118" s="7"/>
      <c r="M118" s="7"/>
    </row>
    <row r="119" spans="1:13" ht="12.75">
      <c r="A119" s="7"/>
      <c r="B119" s="7"/>
      <c r="C119" s="7"/>
      <c r="D119" s="7"/>
      <c r="E119" s="7"/>
      <c r="F119" s="17"/>
      <c r="G119" s="7"/>
      <c r="H119" s="7"/>
      <c r="I119" s="7"/>
      <c r="J119" s="17"/>
      <c r="K119" s="7"/>
      <c r="L119" s="7"/>
      <c r="M119" s="7"/>
    </row>
    <row r="120" spans="1:13" ht="12.75">
      <c r="A120" s="7"/>
      <c r="B120" s="7"/>
      <c r="C120" s="7"/>
      <c r="D120" s="7"/>
      <c r="E120" s="7"/>
      <c r="F120" s="17"/>
      <c r="G120" s="7"/>
      <c r="H120" s="7"/>
      <c r="I120" s="7"/>
      <c r="J120" s="17"/>
      <c r="K120" s="7"/>
      <c r="L120" s="7"/>
      <c r="M120" s="7"/>
    </row>
    <row r="121" spans="1:13" ht="12.75">
      <c r="A121" s="7"/>
      <c r="B121" s="7"/>
      <c r="C121" s="7"/>
      <c r="D121" s="7"/>
      <c r="E121" s="7"/>
      <c r="F121" s="17"/>
      <c r="G121" s="7"/>
      <c r="H121" s="7"/>
      <c r="I121" s="7"/>
      <c r="J121" s="17"/>
      <c r="K121" s="7"/>
      <c r="L121" s="7"/>
      <c r="M121" s="7"/>
    </row>
    <row r="122" spans="1:13" ht="12.75">
      <c r="A122" s="7"/>
      <c r="B122" s="7"/>
      <c r="C122" s="7"/>
      <c r="D122" s="7"/>
      <c r="E122" s="7"/>
      <c r="F122" s="17"/>
      <c r="G122" s="7"/>
      <c r="H122" s="7"/>
      <c r="I122" s="7"/>
      <c r="J122" s="17"/>
      <c r="K122" s="7"/>
      <c r="L122" s="7"/>
      <c r="M122" s="7"/>
    </row>
    <row r="123" spans="1:13" ht="12.75">
      <c r="A123" s="7"/>
      <c r="B123" s="7"/>
      <c r="C123" s="7"/>
      <c r="D123" s="7"/>
      <c r="E123" s="7"/>
      <c r="F123" s="17"/>
      <c r="G123" s="7"/>
      <c r="H123" s="7"/>
      <c r="I123" s="7"/>
      <c r="J123" s="17"/>
      <c r="K123" s="7"/>
      <c r="L123" s="7"/>
      <c r="M123" s="7"/>
    </row>
    <row r="124" spans="1:13" ht="12.75">
      <c r="A124" s="7"/>
      <c r="B124" s="7"/>
      <c r="C124" s="7"/>
      <c r="D124" s="7"/>
      <c r="E124" s="7"/>
      <c r="F124" s="17"/>
      <c r="G124" s="7"/>
      <c r="H124" s="7"/>
      <c r="I124" s="7"/>
      <c r="J124" s="17"/>
      <c r="K124" s="7"/>
      <c r="L124" s="7"/>
      <c r="M124" s="7"/>
    </row>
    <row r="125" spans="1:13" ht="12.75">
      <c r="A125" s="7"/>
      <c r="B125" s="7"/>
      <c r="C125" s="7"/>
      <c r="D125" s="7"/>
      <c r="E125" s="7"/>
      <c r="F125" s="17"/>
      <c r="G125" s="7"/>
      <c r="H125" s="7"/>
      <c r="I125" s="7"/>
      <c r="J125" s="17"/>
      <c r="K125" s="7"/>
      <c r="L125" s="7"/>
      <c r="M125" s="7"/>
    </row>
    <row r="126" spans="1:13" ht="12.75">
      <c r="A126" s="7"/>
      <c r="B126" s="7"/>
      <c r="C126" s="7"/>
      <c r="D126" s="7"/>
      <c r="E126" s="7"/>
      <c r="F126" s="17"/>
      <c r="G126" s="7"/>
      <c r="H126" s="7"/>
      <c r="I126" s="7"/>
      <c r="J126" s="17"/>
      <c r="K126" s="7"/>
      <c r="L126" s="7"/>
      <c r="M126" s="7"/>
    </row>
    <row r="127" spans="1:13" ht="12.75">
      <c r="A127" s="7"/>
      <c r="B127" s="7"/>
      <c r="C127" s="7"/>
      <c r="D127" s="7"/>
      <c r="E127" s="7"/>
      <c r="F127" s="17"/>
      <c r="G127" s="7"/>
      <c r="H127" s="7"/>
      <c r="I127" s="7"/>
      <c r="J127" s="17"/>
      <c r="K127" s="7"/>
      <c r="L127" s="7"/>
      <c r="M127" s="7"/>
    </row>
    <row r="128" spans="1:13" ht="12.75">
      <c r="A128" s="7"/>
      <c r="B128" s="7"/>
      <c r="C128" s="7"/>
      <c r="D128" s="7"/>
      <c r="E128" s="7"/>
      <c r="F128" s="17"/>
      <c r="G128" s="7"/>
      <c r="H128" s="7"/>
      <c r="I128" s="7"/>
      <c r="J128" s="17"/>
      <c r="K128" s="7"/>
      <c r="L128" s="7"/>
      <c r="M128" s="7"/>
    </row>
    <row r="129" spans="1:13" ht="12.75">
      <c r="A129" s="7"/>
      <c r="B129" s="7"/>
      <c r="C129" s="7"/>
      <c r="D129" s="7"/>
      <c r="E129" s="7"/>
      <c r="F129" s="17"/>
      <c r="G129" s="7"/>
      <c r="H129" s="7"/>
      <c r="I129" s="7"/>
      <c r="J129" s="17"/>
      <c r="K129" s="7"/>
      <c r="L129" s="7"/>
      <c r="M129" s="7"/>
    </row>
    <row r="130" spans="1:13" ht="12.75">
      <c r="A130" s="7"/>
      <c r="B130" s="7"/>
      <c r="C130" s="7"/>
      <c r="D130" s="7"/>
      <c r="E130" s="7"/>
      <c r="F130" s="17"/>
      <c r="G130" s="7"/>
      <c r="H130" s="7"/>
      <c r="I130" s="7"/>
      <c r="J130" s="17"/>
      <c r="K130" s="7"/>
      <c r="L130" s="7"/>
      <c r="M130" s="7"/>
    </row>
    <row r="131" spans="1:13" ht="12.75">
      <c r="A131" s="7"/>
      <c r="B131" s="7"/>
      <c r="C131" s="7"/>
      <c r="D131" s="7"/>
      <c r="E131" s="7"/>
      <c r="F131" s="17"/>
      <c r="G131" s="7"/>
      <c r="H131" s="7"/>
      <c r="I131" s="7"/>
      <c r="J131" s="17"/>
      <c r="K131" s="7"/>
      <c r="L131" s="7"/>
      <c r="M131" s="7"/>
    </row>
    <row r="132" spans="1:13" ht="12.75">
      <c r="A132" s="7"/>
      <c r="B132" s="7"/>
      <c r="C132" s="7"/>
      <c r="D132" s="7"/>
      <c r="E132" s="7"/>
      <c r="F132" s="17"/>
      <c r="G132" s="7"/>
      <c r="H132" s="7"/>
      <c r="I132" s="7"/>
      <c r="J132" s="17"/>
      <c r="K132" s="7"/>
      <c r="L132" s="7"/>
      <c r="M132" s="7"/>
    </row>
    <row r="133" spans="1:13" ht="12.75">
      <c r="A133" s="7"/>
      <c r="B133" s="7"/>
      <c r="C133" s="7"/>
      <c r="D133" s="7"/>
      <c r="E133" s="7"/>
      <c r="F133" s="17"/>
      <c r="G133" s="7"/>
      <c r="H133" s="7"/>
      <c r="I133" s="7"/>
      <c r="J133" s="17"/>
      <c r="K133" s="7"/>
      <c r="L133" s="7"/>
      <c r="M133" s="7"/>
    </row>
    <row r="134" spans="1:13" ht="12.75">
      <c r="A134" s="7"/>
      <c r="B134" s="7"/>
      <c r="C134" s="7"/>
      <c r="D134" s="7"/>
      <c r="E134" s="7"/>
      <c r="F134" s="17"/>
      <c r="G134" s="7"/>
      <c r="H134" s="7"/>
      <c r="I134" s="7"/>
      <c r="J134" s="17"/>
      <c r="K134" s="7"/>
      <c r="L134" s="7"/>
      <c r="M134" s="7"/>
    </row>
    <row r="135" spans="1:13" ht="12.75">
      <c r="A135" s="7"/>
      <c r="B135" s="7"/>
      <c r="C135" s="7"/>
      <c r="D135" s="7"/>
      <c r="E135" s="7"/>
      <c r="F135" s="17"/>
      <c r="G135" s="7"/>
      <c r="H135" s="7"/>
      <c r="I135" s="7"/>
      <c r="J135" s="17"/>
      <c r="K135" s="7"/>
      <c r="L135" s="7"/>
      <c r="M135" s="7"/>
    </row>
    <row r="136" spans="1:13" ht="12.75">
      <c r="A136" s="7"/>
      <c r="B136" s="7"/>
      <c r="C136" s="7"/>
      <c r="D136" s="7"/>
      <c r="E136" s="7"/>
      <c r="F136" s="17"/>
      <c r="G136" s="7"/>
      <c r="H136" s="7"/>
      <c r="I136" s="7"/>
      <c r="J136" s="17"/>
      <c r="K136" s="7"/>
      <c r="L136" s="7"/>
      <c r="M136" s="7"/>
    </row>
    <row r="137" spans="1:13" ht="12.75">
      <c r="A137" s="7"/>
      <c r="B137" s="7"/>
      <c r="C137" s="7"/>
      <c r="D137" s="7"/>
      <c r="E137" s="7"/>
      <c r="F137" s="17"/>
      <c r="G137" s="7"/>
      <c r="H137" s="7"/>
      <c r="I137" s="7"/>
      <c r="J137" s="17"/>
      <c r="K137" s="7"/>
      <c r="L137" s="7"/>
      <c r="M137" s="7"/>
    </row>
    <row r="138" spans="1:13" ht="12.75">
      <c r="A138" s="7"/>
      <c r="B138" s="7"/>
      <c r="C138" s="7"/>
      <c r="D138" s="7"/>
      <c r="E138" s="7"/>
      <c r="F138" s="17"/>
      <c r="G138" s="7"/>
      <c r="H138" s="7"/>
      <c r="I138" s="7"/>
      <c r="J138" s="17"/>
      <c r="K138" s="7"/>
      <c r="L138" s="7"/>
      <c r="M138" s="7"/>
    </row>
    <row r="139" spans="1:13" ht="12.75">
      <c r="A139" s="7"/>
      <c r="B139" s="7"/>
      <c r="C139" s="7"/>
      <c r="D139" s="7"/>
      <c r="E139" s="7"/>
      <c r="F139" s="17"/>
      <c r="G139" s="7"/>
      <c r="H139" s="7"/>
      <c r="I139" s="7"/>
      <c r="J139" s="17"/>
      <c r="K139" s="7"/>
      <c r="L139" s="7"/>
      <c r="M139" s="7"/>
    </row>
    <row r="140" ht="12.75">
      <c r="I140" s="7"/>
    </row>
  </sheetData>
  <sheetProtection/>
  <mergeCells count="1">
    <mergeCell ref="A2:J2"/>
  </mergeCells>
  <printOptions horizontalCentered="1"/>
  <pageMargins left="0.7874015748031497" right="0.7874015748031497" top="0.984251968503937" bottom="1.968503937007874" header="0.5118110236220472" footer="0.5118110236220472"/>
  <pageSetup horizontalDpi="600" verticalDpi="600" orientation="portrait" paperSize="9" r:id="rId1"/>
  <headerFooter alignWithMargins="0">
    <oddHeader>&amp;R&amp;"Arial,Cursief"&amp;9Stichting 
 Appél Kerk en Israël 
Jaarverslag 2018
</oddHeader>
    <oddFooter>&amp;R
6</oddFooter>
  </headerFooter>
</worksheet>
</file>

<file path=xl/worksheets/sheet8.xml><?xml version="1.0" encoding="utf-8"?>
<worksheet xmlns="http://schemas.openxmlformats.org/spreadsheetml/2006/main" xmlns:r="http://schemas.openxmlformats.org/officeDocument/2006/relationships">
  <dimension ref="A2:J70"/>
  <sheetViews>
    <sheetView zoomScalePageLayoutView="0" workbookViewId="0" topLeftCell="A1">
      <selection activeCell="H20" sqref="H20"/>
    </sheetView>
  </sheetViews>
  <sheetFormatPr defaultColWidth="9.28125" defaultRowHeight="12.75"/>
  <cols>
    <col min="1" max="2" width="19.28125" style="1" customWidth="1"/>
    <col min="3" max="3" width="10.7109375" style="1" customWidth="1"/>
    <col min="4" max="4" width="9.28125" style="1" customWidth="1"/>
    <col min="5" max="5" width="11.421875" style="1" bestFit="1" customWidth="1"/>
    <col min="6" max="16384" width="9.28125" style="1" customWidth="1"/>
  </cols>
  <sheetData>
    <row r="2" spans="1:5" ht="20.25">
      <c r="A2" s="106" t="s">
        <v>135</v>
      </c>
      <c r="B2" s="106"/>
      <c r="C2" s="106"/>
      <c r="D2" s="106"/>
      <c r="E2" s="106"/>
    </row>
    <row r="5" spans="1:5" ht="15">
      <c r="A5" s="11" t="s">
        <v>68</v>
      </c>
      <c r="B5" s="4"/>
      <c r="C5" s="14">
        <v>2018</v>
      </c>
      <c r="D5" s="13"/>
      <c r="E5" s="14">
        <v>2017</v>
      </c>
    </row>
    <row r="6" spans="1:9" ht="12.75">
      <c r="A6" s="7"/>
      <c r="B6" s="7"/>
      <c r="C6" s="53" t="s">
        <v>53</v>
      </c>
      <c r="E6" s="53" t="s">
        <v>53</v>
      </c>
      <c r="I6" s="7"/>
    </row>
    <row r="7" spans="3:9" s="13" customFormat="1" ht="15">
      <c r="C7" s="14"/>
      <c r="E7" s="14"/>
      <c r="I7" s="7"/>
    </row>
    <row r="8" spans="1:9" ht="12.75">
      <c r="A8" s="22" t="s">
        <v>91</v>
      </c>
      <c r="B8" s="7"/>
      <c r="C8" s="17">
        <v>1925.73</v>
      </c>
      <c r="D8" s="17"/>
      <c r="E8" s="17">
        <v>735.09</v>
      </c>
      <c r="I8" s="7"/>
    </row>
    <row r="9" spans="1:7" ht="12.75">
      <c r="A9" s="71" t="s">
        <v>34</v>
      </c>
      <c r="B9" s="7"/>
      <c r="C9" s="30">
        <v>773.14</v>
      </c>
      <c r="D9" s="30"/>
      <c r="E9" s="30">
        <v>135.4</v>
      </c>
      <c r="F9" s="7"/>
      <c r="G9" s="7"/>
    </row>
    <row r="10" spans="1:5" s="2" customFormat="1" ht="13.5" thickBot="1">
      <c r="A10" s="33" t="s">
        <v>2</v>
      </c>
      <c r="B10" s="6"/>
      <c r="C10" s="29">
        <f>+SUM(C8:C9)</f>
        <v>2698.87</v>
      </c>
      <c r="D10" s="32"/>
      <c r="E10" s="29">
        <f>+SUM(E8:E9)</f>
        <v>870.49</v>
      </c>
    </row>
    <row r="11" spans="1:8" s="2" customFormat="1" ht="13.5" thickTop="1">
      <c r="A11" s="33"/>
      <c r="B11" s="6"/>
      <c r="C11" s="52"/>
      <c r="D11" s="32"/>
      <c r="E11" s="52"/>
      <c r="H11" s="32"/>
    </row>
    <row r="12" spans="1:5" s="2" customFormat="1" ht="12.75">
      <c r="A12" s="33"/>
      <c r="B12" s="6"/>
      <c r="C12" s="52"/>
      <c r="D12" s="32"/>
      <c r="E12" s="52"/>
    </row>
    <row r="13" spans="1:5" s="2" customFormat="1" ht="15">
      <c r="A13" s="11" t="s">
        <v>69</v>
      </c>
      <c r="B13" s="1"/>
      <c r="C13" s="14">
        <v>2018</v>
      </c>
      <c r="D13" s="13"/>
      <c r="E13" s="14">
        <v>2017</v>
      </c>
    </row>
    <row r="14" spans="1:5" s="2" customFormat="1" ht="12.75">
      <c r="A14" s="1"/>
      <c r="B14" s="1"/>
      <c r="C14" s="53" t="s">
        <v>53</v>
      </c>
      <c r="D14" s="1"/>
      <c r="E14" s="53" t="s">
        <v>53</v>
      </c>
    </row>
    <row r="15" spans="1:5" s="2" customFormat="1" ht="15">
      <c r="A15" s="13"/>
      <c r="B15" s="13"/>
      <c r="C15" s="14"/>
      <c r="D15" s="13"/>
      <c r="E15" s="14"/>
    </row>
    <row r="16" spans="1:5" s="2" customFormat="1" ht="12.75">
      <c r="A16" s="7" t="s">
        <v>14</v>
      </c>
      <c r="B16" s="7"/>
      <c r="C16" s="17">
        <v>0</v>
      </c>
      <c r="D16" s="17"/>
      <c r="E16" s="17"/>
    </row>
    <row r="17" spans="1:5" s="2" customFormat="1" ht="12.75">
      <c r="A17" s="7" t="s">
        <v>108</v>
      </c>
      <c r="B17" s="7"/>
      <c r="C17" s="17">
        <v>0</v>
      </c>
      <c r="D17" s="17"/>
      <c r="E17" s="17"/>
    </row>
    <row r="18" spans="1:6" s="2" customFormat="1" ht="12.75">
      <c r="A18" s="7"/>
      <c r="B18" s="6"/>
      <c r="C18" s="17"/>
      <c r="D18" s="17"/>
      <c r="E18" s="17"/>
      <c r="F18" s="8"/>
    </row>
    <row r="19" spans="1:5" s="2" customFormat="1" ht="13.5" thickBot="1">
      <c r="A19" s="33" t="s">
        <v>2</v>
      </c>
      <c r="B19" s="6"/>
      <c r="C19" s="20">
        <f>+SUM(C16:C18)</f>
        <v>0</v>
      </c>
      <c r="D19" s="21"/>
      <c r="E19" s="20">
        <f>+SUM(E16:E18)</f>
        <v>0</v>
      </c>
    </row>
    <row r="20" spans="1:5" s="2" customFormat="1" ht="13.5" thickTop="1">
      <c r="A20" s="33"/>
      <c r="B20" s="6"/>
      <c r="C20" s="52"/>
      <c r="D20" s="32"/>
      <c r="E20" s="52"/>
    </row>
    <row r="21" spans="1:5" s="2" customFormat="1" ht="12.75">
      <c r="A21" s="33"/>
      <c r="B21" s="6"/>
      <c r="C21" s="52"/>
      <c r="D21" s="32"/>
      <c r="E21" s="52"/>
    </row>
    <row r="22" spans="1:5" ht="15">
      <c r="A22" s="11" t="s">
        <v>70</v>
      </c>
      <c r="C22" s="14">
        <v>2018</v>
      </c>
      <c r="D22" s="13"/>
      <c r="E22" s="14">
        <v>2017</v>
      </c>
    </row>
    <row r="23" spans="1:5" ht="12.75">
      <c r="A23" s="4"/>
      <c r="C23" s="53" t="s">
        <v>53</v>
      </c>
      <c r="E23" s="53" t="s">
        <v>53</v>
      </c>
    </row>
    <row r="24" spans="3:5" s="13" customFormat="1" ht="15">
      <c r="C24" s="14"/>
      <c r="E24" s="14"/>
    </row>
    <row r="25" spans="1:10" ht="12.75">
      <c r="A25" s="7" t="s">
        <v>7</v>
      </c>
      <c r="B25" s="7"/>
      <c r="C25" s="30">
        <v>124.02</v>
      </c>
      <c r="D25" s="30"/>
      <c r="E25" s="30">
        <f>85.63+27.69</f>
        <v>113.32</v>
      </c>
      <c r="J25" s="31"/>
    </row>
    <row r="26" spans="1:5" ht="12.75">
      <c r="A26" s="7" t="s">
        <v>109</v>
      </c>
      <c r="B26" s="7"/>
      <c r="C26" s="30"/>
      <c r="D26" s="30"/>
      <c r="E26" s="30"/>
    </row>
    <row r="27" spans="1:5" ht="12.75">
      <c r="A27" s="7" t="s">
        <v>118</v>
      </c>
      <c r="B27" s="7"/>
      <c r="C27" s="30"/>
      <c r="D27" s="30"/>
      <c r="E27" s="30">
        <v>8.35</v>
      </c>
    </row>
    <row r="28" spans="1:5" ht="12.75">
      <c r="A28" s="7" t="s">
        <v>58</v>
      </c>
      <c r="B28" s="7"/>
      <c r="C28" s="30"/>
      <c r="D28" s="30"/>
      <c r="E28" s="30"/>
    </row>
    <row r="29" spans="1:5" ht="12.75">
      <c r="A29" s="71" t="s">
        <v>98</v>
      </c>
      <c r="B29" s="7"/>
      <c r="C29" s="30"/>
      <c r="D29" s="30"/>
      <c r="E29" s="30"/>
    </row>
    <row r="30" spans="1:5" ht="12.75">
      <c r="A30" s="71" t="s">
        <v>99</v>
      </c>
      <c r="B30" s="7"/>
      <c r="C30" s="30">
        <v>11.93</v>
      </c>
      <c r="D30" s="30"/>
      <c r="E30" s="30"/>
    </row>
    <row r="31" spans="1:5" s="2" customFormat="1" ht="13.5" thickBot="1">
      <c r="A31" s="33" t="s">
        <v>2</v>
      </c>
      <c r="B31" s="6"/>
      <c r="C31" s="29">
        <f>+SUM(C25:C30)</f>
        <v>135.95</v>
      </c>
      <c r="D31" s="32"/>
      <c r="E31" s="29">
        <f>+SUM(E25:E30)</f>
        <v>121.66999999999999</v>
      </c>
    </row>
    <row r="32" ht="13.5" thickTop="1"/>
    <row r="34" ht="15">
      <c r="A34" s="11"/>
    </row>
    <row r="41" spans="1:2" ht="12.75">
      <c r="A41" s="9"/>
      <c r="B41" s="5"/>
    </row>
    <row r="42" spans="1:6" ht="12.75">
      <c r="A42" s="7"/>
      <c r="B42" s="40"/>
      <c r="C42" s="7"/>
      <c r="D42" s="7"/>
      <c r="E42" s="7"/>
      <c r="F42" s="7"/>
    </row>
    <row r="43" spans="1:6" ht="12.75">
      <c r="A43" s="7"/>
      <c r="B43" s="40"/>
      <c r="C43" s="7"/>
      <c r="D43" s="7"/>
      <c r="E43" s="7"/>
      <c r="F43" s="7"/>
    </row>
    <row r="44" spans="1:2" ht="12.75">
      <c r="A44" s="37"/>
      <c r="B44" s="37"/>
    </row>
    <row r="45" spans="1:2" ht="12.75">
      <c r="A45" s="37"/>
      <c r="B45" s="37"/>
    </row>
    <row r="46" spans="1:2" ht="12.75">
      <c r="A46" s="37"/>
      <c r="B46" s="37"/>
    </row>
    <row r="47" spans="1:2" ht="12.75">
      <c r="A47" s="37"/>
      <c r="B47" s="37"/>
    </row>
    <row r="48" spans="1:2" ht="12.75">
      <c r="A48" s="37"/>
      <c r="B48" s="37"/>
    </row>
    <row r="49" spans="1:2" ht="12.75">
      <c r="A49" s="37"/>
      <c r="B49" s="37"/>
    </row>
    <row r="50" spans="1:2" ht="12.75">
      <c r="A50" s="37"/>
      <c r="B50" s="37"/>
    </row>
    <row r="51" spans="1:2" ht="12.75">
      <c r="A51" s="37"/>
      <c r="B51" s="37"/>
    </row>
    <row r="52" spans="1:2" ht="12.75">
      <c r="A52" s="37"/>
      <c r="B52" s="37"/>
    </row>
    <row r="53" spans="1:2" ht="12.75">
      <c r="A53" s="37"/>
      <c r="B53" s="37"/>
    </row>
    <row r="54" spans="1:2" ht="12.75">
      <c r="A54" s="37"/>
      <c r="B54" s="37"/>
    </row>
    <row r="55" spans="1:2" ht="12.75">
      <c r="A55" s="37"/>
      <c r="B55" s="37"/>
    </row>
    <row r="56" spans="1:2" ht="12.75">
      <c r="A56" s="37"/>
      <c r="B56" s="37"/>
    </row>
    <row r="57" spans="1:2" ht="12.75">
      <c r="A57" s="37"/>
      <c r="B57" s="37"/>
    </row>
    <row r="58" ht="15">
      <c r="A58" s="11"/>
    </row>
    <row r="61" spans="1:7" ht="12.75">
      <c r="A61" s="36"/>
      <c r="B61" s="7"/>
      <c r="C61" s="7"/>
      <c r="D61" s="7"/>
      <c r="E61" s="7"/>
      <c r="F61" s="7"/>
      <c r="G61" s="7"/>
    </row>
    <row r="62" spans="1:7" ht="12.75">
      <c r="A62" s="7"/>
      <c r="B62" s="7"/>
      <c r="C62" s="7"/>
      <c r="D62" s="7"/>
      <c r="E62" s="7"/>
      <c r="F62" s="7"/>
      <c r="G62" s="7"/>
    </row>
    <row r="63" spans="1:7" ht="12.75">
      <c r="A63" s="7"/>
      <c r="B63" s="7"/>
      <c r="C63" s="7"/>
      <c r="D63" s="7"/>
      <c r="E63" s="7"/>
      <c r="F63" s="7"/>
      <c r="G63" s="7"/>
    </row>
    <row r="64" spans="1:7" ht="12.75">
      <c r="A64" s="7"/>
      <c r="B64" s="7"/>
      <c r="C64" s="7"/>
      <c r="D64" s="7"/>
      <c r="E64" s="7"/>
      <c r="F64" s="7"/>
      <c r="G64" s="7"/>
    </row>
    <row r="65" spans="1:7" ht="12.75">
      <c r="A65" s="7"/>
      <c r="B65" s="7"/>
      <c r="C65" s="7"/>
      <c r="D65" s="7"/>
      <c r="E65" s="7"/>
      <c r="F65" s="7"/>
      <c r="G65" s="7"/>
    </row>
    <row r="66" spans="1:7" ht="12.75">
      <c r="A66" s="7"/>
      <c r="B66" s="7"/>
      <c r="C66" s="7"/>
      <c r="D66" s="7"/>
      <c r="E66" s="7"/>
      <c r="F66" s="7"/>
      <c r="G66" s="7"/>
    </row>
    <row r="67" spans="1:7" ht="12.75">
      <c r="A67" s="7"/>
      <c r="B67" s="7"/>
      <c r="C67" s="7"/>
      <c r="D67" s="7"/>
      <c r="E67" s="7"/>
      <c r="F67" s="7"/>
      <c r="G67" s="7"/>
    </row>
    <row r="68" spans="1:7" ht="12.75">
      <c r="A68" s="7"/>
      <c r="B68" s="7"/>
      <c r="C68" s="7"/>
      <c r="D68" s="7"/>
      <c r="E68" s="7"/>
      <c r="F68" s="7"/>
      <c r="G68" s="7"/>
    </row>
    <row r="69" spans="1:7" ht="12.75">
      <c r="A69" s="7"/>
      <c r="B69" s="7"/>
      <c r="C69" s="7"/>
      <c r="D69" s="7"/>
      <c r="E69" s="7"/>
      <c r="F69" s="7"/>
      <c r="G69" s="7"/>
    </row>
    <row r="70" spans="1:7" ht="12.75">
      <c r="A70" s="7"/>
      <c r="B70" s="7"/>
      <c r="C70" s="7"/>
      <c r="D70" s="7"/>
      <c r="E70" s="7"/>
      <c r="F70" s="7"/>
      <c r="G70" s="7"/>
    </row>
  </sheetData>
  <sheetProtection/>
  <mergeCells count="1">
    <mergeCell ref="A2:E2"/>
  </mergeCells>
  <printOptions horizontalCentered="1"/>
  <pageMargins left="0.7874015748031497" right="0.7874015748031497" top="0.984251968503937" bottom="1.968503937007874" header="0.5118110236220472" footer="0.5118110236220472"/>
  <pageSetup horizontalDpi="600" verticalDpi="600" orientation="portrait" paperSize="9" r:id="rId1"/>
  <headerFooter alignWithMargins="0">
    <oddHeader>&amp;R&amp;"Arial,Cursief"&amp;9Stichting 
 Appél Kerk en Israël 
Jaarverslag 2018
</oddHeader>
    <oddFooter>&amp;R
7
</oddFooter>
  </headerFooter>
</worksheet>
</file>

<file path=xl/worksheets/sheet9.xml><?xml version="1.0" encoding="utf-8"?>
<worksheet xmlns="http://schemas.openxmlformats.org/spreadsheetml/2006/main" xmlns:r="http://schemas.openxmlformats.org/officeDocument/2006/relationships">
  <dimension ref="A1:J46"/>
  <sheetViews>
    <sheetView zoomScalePageLayoutView="0" workbookViewId="0" topLeftCell="A1">
      <selection activeCell="A12" sqref="A12"/>
    </sheetView>
  </sheetViews>
  <sheetFormatPr defaultColWidth="9.28125" defaultRowHeight="12.75"/>
  <cols>
    <col min="1" max="16384" width="9.28125" style="1" customWidth="1"/>
  </cols>
  <sheetData>
    <row r="1" ht="12.75">
      <c r="B1" s="1" t="s">
        <v>74</v>
      </c>
    </row>
    <row r="3" spans="2:6" ht="20.25">
      <c r="B3" s="106" t="s">
        <v>45</v>
      </c>
      <c r="C3" s="106"/>
      <c r="D3" s="106"/>
      <c r="E3" s="106"/>
      <c r="F3" s="106"/>
    </row>
    <row r="8" ht="15">
      <c r="A8" s="11" t="s">
        <v>46</v>
      </c>
    </row>
    <row r="9" ht="15">
      <c r="A9" s="11"/>
    </row>
    <row r="10" ht="15">
      <c r="A10" s="11"/>
    </row>
    <row r="11" spans="1:2" ht="15">
      <c r="A11" s="11" t="s">
        <v>114</v>
      </c>
      <c r="B11" s="90" t="s">
        <v>113</v>
      </c>
    </row>
    <row r="12" spans="1:2" ht="12.75">
      <c r="A12" s="37">
        <v>2014</v>
      </c>
      <c r="B12" s="1">
        <v>59</v>
      </c>
    </row>
    <row r="13" spans="1:2" ht="12.75">
      <c r="A13" s="37">
        <v>2015</v>
      </c>
      <c r="B13" s="1">
        <v>151</v>
      </c>
    </row>
    <row r="14" spans="1:2" ht="12.75">
      <c r="A14" s="37">
        <v>2016</v>
      </c>
      <c r="B14" s="1">
        <v>81</v>
      </c>
    </row>
    <row r="15" spans="1:2" ht="12.75">
      <c r="A15" s="37">
        <v>2017</v>
      </c>
      <c r="B15" s="1">
        <v>57</v>
      </c>
    </row>
    <row r="16" spans="1:2" ht="12.75">
      <c r="A16" s="37">
        <v>2018</v>
      </c>
      <c r="B16" s="1">
        <v>86</v>
      </c>
    </row>
    <row r="17" ht="12.75">
      <c r="A17" s="37"/>
    </row>
    <row r="18" ht="12.75">
      <c r="A18" s="37"/>
    </row>
    <row r="19" ht="12.75">
      <c r="A19" s="37"/>
    </row>
    <row r="20" ht="12.75">
      <c r="A20" s="37"/>
    </row>
    <row r="21" ht="12.75">
      <c r="A21" s="37"/>
    </row>
    <row r="22" ht="12.75">
      <c r="A22" s="37"/>
    </row>
    <row r="31" ht="15">
      <c r="A31" s="11"/>
    </row>
    <row r="33" spans="1:10" ht="12.75">
      <c r="A33" s="68"/>
      <c r="B33" s="22"/>
      <c r="C33" s="7"/>
      <c r="D33" s="7"/>
      <c r="E33" s="17"/>
      <c r="F33" s="17"/>
      <c r="G33" s="17"/>
      <c r="J33" s="31"/>
    </row>
    <row r="39" ht="12.75">
      <c r="A39" s="9" t="s">
        <v>136</v>
      </c>
    </row>
    <row r="41" spans="2:6" ht="12.75">
      <c r="B41" s="1" t="s">
        <v>32</v>
      </c>
      <c r="F41" s="1" t="s">
        <v>33</v>
      </c>
    </row>
    <row r="43" spans="2:6" ht="12.75">
      <c r="B43" s="72" t="s">
        <v>117</v>
      </c>
      <c r="F43" s="72" t="s">
        <v>110</v>
      </c>
    </row>
    <row r="45" spans="1:2" ht="12.75">
      <c r="A45" s="9"/>
      <c r="B45" s="5"/>
    </row>
    <row r="46" spans="1:6" ht="12.75">
      <c r="A46" s="7"/>
      <c r="B46" s="40"/>
      <c r="C46" s="7"/>
      <c r="D46" s="7"/>
      <c r="E46" s="7"/>
      <c r="F46" s="7"/>
    </row>
  </sheetData>
  <sheetProtection/>
  <mergeCells count="1">
    <mergeCell ref="B3:F3"/>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&amp;R&amp;"Arial,Cursief"&amp;9Stichting 
 Appél Kerk en Israël 
Jaarverslag 2017
</oddHeader>
    <oddFooter>&amp;R
8</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Christenen voor Israël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Post</dc:creator>
  <cp:keywords/>
  <dc:description/>
  <cp:lastModifiedBy>pcservice</cp:lastModifiedBy>
  <cp:lastPrinted>2019-01-21T08:15:57Z</cp:lastPrinted>
  <dcterms:created xsi:type="dcterms:W3CDTF">2008-01-26T09:45:35Z</dcterms:created>
  <dcterms:modified xsi:type="dcterms:W3CDTF">2019-04-15T08:56:32Z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